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<sst xmlns="http://schemas.openxmlformats.org/spreadsheetml/2006/main" count="45" uniqueCount="31">
  <si>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</si>
  <si>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</si>
  <si>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</si>
  <si>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</si>
  <si>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</si>
  <si>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</si>
  <si>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</si>
  <si>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</si>
  <si>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</si>
  <si>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</si>
  <si>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</si>
  <si>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</si>
  <si>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</si>
  <si>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</si>
  <si>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</si>
  <si>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</si>
  <si>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</si>
  <si>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</si>
  <si>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</si>
  <si>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</si>
  <si>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</si>
  <si>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</si>
  <si>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</si>
  <si>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</si>
  <si>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</si>
  <si>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</si>
  <si>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</si>
  <si>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</si>
  <si>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Pacific Gross Sales - Land Border</t>
  </si>
  <si>
    <t>Jan 18</t>
  </si>
  <si>
    <t>Jan 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</si>
</sst>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Layout" zoomScaleNormal="75" workbookViewId="0" topLeftCell="A1">
      <selection activeCell="B24" sqref="B24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7109375" style="0" bestFit="1" customWidth="1"/>
    <col min="13" max="13" width="11.140625" style="0" bestFit="1" customWidth="1"/>
    <col min="14" max="14" width="11.57421875" style="0" bestFit="1" customWidth="1"/>
  </cols>
  <sheetData>
    <row r="1" spans="1:14" ht="16.5" thickBot="1" thickTop="1">
      <c r="A1" s="1" t="s">
        <v>28</v>
      </c>
      <c r="B1" s="2"/>
      <c r="C1" s="4"/>
      <c r="D1" s="4" t="s">
        <v>30</v>
      </c>
      <c r="E1" s="5"/>
      <c r="F1" s="6"/>
      <c r="G1" s="5"/>
      <c r="H1" s="7"/>
      <c r="I1" s="4" t="s">
        <v>29</v>
      </c>
      <c r="J1" s="5"/>
      <c r="K1" s="6"/>
      <c r="L1" s="7"/>
      <c r="M1" s="3" t="s">
        <v>0</v>
      </c>
      <c r="N1" s="6"/>
    </row>
    <row r="2" spans="1:14" ht="15.75" thickTop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9" t="s">
        <v>2</v>
      </c>
      <c r="H2" s="9" t="s">
        <v>3</v>
      </c>
      <c r="I2" s="10" t="s">
        <v>4</v>
      </c>
      <c r="J2" s="10" t="s">
        <v>5</v>
      </c>
      <c r="K2" s="11" t="s">
        <v>6</v>
      </c>
      <c r="L2" s="9" t="s">
        <v>7</v>
      </c>
      <c r="M2" s="10" t="s">
        <v>4</v>
      </c>
      <c r="N2" s="11" t="s">
        <v>5</v>
      </c>
    </row>
    <row r="3" spans="1:14" ht="15.75" thickBot="1">
      <c r="A3" s="12" t="s">
        <v>8</v>
      </c>
      <c r="B3" s="13" t="s">
        <v>9</v>
      </c>
      <c r="C3" s="13" t="s">
        <v>9</v>
      </c>
      <c r="D3" s="14" t="s">
        <v>10</v>
      </c>
      <c r="E3" s="14"/>
      <c r="F3" s="15" t="s">
        <v>11</v>
      </c>
      <c r="G3" s="13" t="s">
        <v>9</v>
      </c>
      <c r="H3" s="13" t="s">
        <v>9</v>
      </c>
      <c r="I3" s="14" t="s">
        <v>10</v>
      </c>
      <c r="J3" s="14"/>
      <c r="K3" s="15" t="s">
        <v>11</v>
      </c>
      <c r="L3" s="16" t="s">
        <v>12</v>
      </c>
      <c r="M3" s="17" t="s">
        <v>12</v>
      </c>
      <c r="N3" s="18" t="s">
        <v>12</v>
      </c>
    </row>
    <row r="4" spans="1:14" ht="15.75" thickTop="1">
      <c r="A4" s="19" t="s">
        <v>13</v>
      </c>
      <c r="B4" s="20">
        <v>11947.88</v>
      </c>
      <c r="C4" s="21">
        <v>3085.53</v>
      </c>
      <c r="D4" s="22">
        <v>65.85</v>
      </c>
      <c r="E4" s="22">
        <f>SUM(B4:D4)</f>
        <v>15099.26</v>
      </c>
      <c r="F4" s="35">
        <f>IF(E$18=0,"0.00%",E4/E$18)</f>
        <v>0.01076340849428667</v>
      </c>
      <c r="G4" s="20">
        <v>7790.24</v>
      </c>
      <c r="H4" s="21">
        <v>1783.36</v>
      </c>
      <c r="I4" s="22">
        <v>40073.65</v>
      </c>
      <c r="J4" s="22">
        <f>SUM(G4:I4)</f>
        <v>49647.25</v>
      </c>
      <c r="K4" s="23">
        <f>IF(J$18=0,"0.00%",J4/J$18)</f>
        <v>0.04120879451523643</v>
      </c>
      <c r="L4" s="37">
        <f>IF((G4+H4)=0,"0.00%",(B4+C4)/(G4+H4)-1)</f>
        <v>0.5702985292888776</v>
      </c>
      <c r="M4" s="38">
        <f>IF(I4=0,"0.00%",D4/I4-1)</f>
        <v>-0.9983567755869506</v>
      </c>
      <c r="N4" s="39">
        <f>IF(J4=0,"0.00%",E4/J4-1)</f>
        <v>-0.6958691569019433</v>
      </c>
    </row>
    <row r="5" spans="1:14" ht="15">
      <c r="A5" s="24" t="s">
        <v>14</v>
      </c>
      <c r="B5" s="25">
        <v>495720.66</v>
      </c>
      <c r="C5" s="26">
        <v>105.95</v>
      </c>
      <c r="D5" s="26">
        <v>112213.87</v>
      </c>
      <c r="E5" s="22">
        <f aca="true" t="shared" si="0" ref="E5:E17">SUM(B5:D5)</f>
        <v>608040.48</v>
      </c>
      <c r="F5" s="35">
        <f aca="true" t="shared" si="1" ref="F5:F17">IF(E$18=0,"0.00%",E5/E$18)</f>
        <v>0.4334376696144145</v>
      </c>
      <c r="G5" s="25">
        <v>413080.98</v>
      </c>
      <c r="H5" s="26">
        <v>209.9</v>
      </c>
      <c r="I5" s="26">
        <v>79114.14</v>
      </c>
      <c r="J5" s="22">
        <f aca="true" t="shared" si="2" ref="J5:J17">SUM(G5:I5)</f>
        <v>492405.02</v>
      </c>
      <c r="K5" s="23">
        <f aca="true" t="shared" si="3" ref="K5:K17">IF(J$18=0,"0.00%",J5/J$18)</f>
        <v>0.40871180755129205</v>
      </c>
      <c r="L5" s="37">
        <f aca="true" t="shared" si="4" ref="L5:L17">IF((G5+H5)=0,"0.00%",(B5+C5)/(G5+H5)-1)</f>
        <v>0.19970372924754587</v>
      </c>
      <c r="M5" s="38">
        <f aca="true" t="shared" si="5" ref="M5:M17">IF(I5=0,"0.00%",D5/I5-1)</f>
        <v>0.4183794451914664</v>
      </c>
      <c r="N5" s="39">
        <f aca="true" t="shared" si="6" ref="N5:N17">IF(J5=0,"0.00%",E5/J5-1)</f>
        <v>0.23483810136622885</v>
      </c>
    </row>
    <row r="6" spans="1:14" ht="15">
      <c r="A6" s="24" t="s">
        <v>15</v>
      </c>
      <c r="B6" s="25">
        <v>316.7</v>
      </c>
      <c r="C6" s="26">
        <v>0</v>
      </c>
      <c r="D6" s="26">
        <v>15838.09</v>
      </c>
      <c r="E6" s="22">
        <f t="shared" si="0"/>
        <v>16154.79</v>
      </c>
      <c r="F6" s="35">
        <f t="shared" si="1"/>
        <v>0.011515836134315017</v>
      </c>
      <c r="G6" s="25">
        <v>83.95</v>
      </c>
      <c r="H6" s="26">
        <v>0</v>
      </c>
      <c r="I6" s="26">
        <v>11311.07</v>
      </c>
      <c r="J6" s="22">
        <f t="shared" si="2"/>
        <v>11395.02</v>
      </c>
      <c r="K6" s="23">
        <f t="shared" si="3"/>
        <v>0.009458228556002788</v>
      </c>
      <c r="L6" s="37">
        <f t="shared" si="4"/>
        <v>2.7724836212030968</v>
      </c>
      <c r="M6" s="38">
        <f t="shared" si="5"/>
        <v>0.4002291560391722</v>
      </c>
      <c r="N6" s="39">
        <f t="shared" si="6"/>
        <v>0.41770615584702786</v>
      </c>
    </row>
    <row r="7" spans="1:14" ht="15">
      <c r="A7" s="24" t="s">
        <v>16</v>
      </c>
      <c r="B7" s="25">
        <v>9147.12</v>
      </c>
      <c r="C7" s="26">
        <v>13035.25</v>
      </c>
      <c r="D7" s="26">
        <v>1961.6</v>
      </c>
      <c r="E7" s="22">
        <f t="shared" si="0"/>
        <v>24143.97</v>
      </c>
      <c r="F7" s="35">
        <f t="shared" si="1"/>
        <v>0.017210870717094914</v>
      </c>
      <c r="G7" s="25">
        <v>5351.41</v>
      </c>
      <c r="H7" s="26">
        <v>12029.34</v>
      </c>
      <c r="I7" s="26">
        <v>2673.93</v>
      </c>
      <c r="J7" s="22">
        <f t="shared" si="2"/>
        <v>20054.68</v>
      </c>
      <c r="K7" s="23">
        <f t="shared" si="3"/>
        <v>0.01664602142492931</v>
      </c>
      <c r="L7" s="37">
        <f t="shared" si="4"/>
        <v>0.2762608057765057</v>
      </c>
      <c r="M7" s="38">
        <f t="shared" si="5"/>
        <v>-0.2663981480442644</v>
      </c>
      <c r="N7" s="39">
        <f t="shared" si="6"/>
        <v>0.2039070182122078</v>
      </c>
    </row>
    <row r="8" spans="1:14" ht="15">
      <c r="A8" s="24" t="s">
        <v>17</v>
      </c>
      <c r="B8" s="25">
        <v>0</v>
      </c>
      <c r="C8" s="26">
        <v>0</v>
      </c>
      <c r="D8" s="26">
        <v>0</v>
      </c>
      <c r="E8" s="22">
        <f t="shared" si="0"/>
        <v>0</v>
      </c>
      <c r="F8" s="35">
        <f t="shared" si="1"/>
        <v>0</v>
      </c>
      <c r="G8" s="25">
        <v>0</v>
      </c>
      <c r="H8" s="26">
        <v>0</v>
      </c>
      <c r="I8" s="26">
        <v>11.5</v>
      </c>
      <c r="J8" s="22">
        <f t="shared" si="2"/>
        <v>11.5</v>
      </c>
      <c r="K8" s="23">
        <f t="shared" si="3"/>
        <v>9.545365290629772E-06</v>
      </c>
      <c r="L8" s="37" t="str">
        <f t="shared" si="4"/>
        <v>0.00%</v>
      </c>
      <c r="M8" s="38">
        <f t="shared" si="5"/>
        <v>-1</v>
      </c>
      <c r="N8" s="39">
        <f t="shared" si="6"/>
        <v>-1</v>
      </c>
    </row>
    <row r="9" spans="1:14" ht="15">
      <c r="A9" s="24" t="s">
        <v>18</v>
      </c>
      <c r="B9" s="25">
        <v>142.55</v>
      </c>
      <c r="C9" s="26">
        <v>0</v>
      </c>
      <c r="D9" s="26">
        <v>394.45</v>
      </c>
      <c r="E9" s="22">
        <f t="shared" si="0"/>
        <v>537</v>
      </c>
      <c r="F9" s="35">
        <f t="shared" si="1"/>
        <v>0.000382796929215865</v>
      </c>
      <c r="G9" s="25">
        <v>63.84</v>
      </c>
      <c r="H9" s="26">
        <v>47</v>
      </c>
      <c r="I9" s="26">
        <v>0</v>
      </c>
      <c r="J9" s="22">
        <f t="shared" si="2"/>
        <v>110.84</v>
      </c>
      <c r="K9" s="23">
        <f t="shared" si="3"/>
        <v>9.200072076638294E-05</v>
      </c>
      <c r="L9" s="37">
        <f t="shared" si="4"/>
        <v>0.28608805485384337</v>
      </c>
      <c r="M9" s="38" t="str">
        <f t="shared" si="5"/>
        <v>0.00%</v>
      </c>
      <c r="N9" s="39">
        <f t="shared" si="6"/>
        <v>3.8448213641284736</v>
      </c>
    </row>
    <row r="10" spans="1:14" ht="15">
      <c r="A10" s="24" t="s">
        <v>19</v>
      </c>
      <c r="B10" s="25">
        <v>43231.53</v>
      </c>
      <c r="C10" s="26">
        <v>282.27</v>
      </c>
      <c r="D10" s="26">
        <v>25591.62</v>
      </c>
      <c r="E10" s="22">
        <f t="shared" si="0"/>
        <v>69105.42</v>
      </c>
      <c r="F10" s="35">
        <f t="shared" si="1"/>
        <v>0.049261345564567266</v>
      </c>
      <c r="G10" s="25">
        <v>39251.36</v>
      </c>
      <c r="H10" s="26">
        <v>250.01</v>
      </c>
      <c r="I10" s="26">
        <v>26301.61</v>
      </c>
      <c r="J10" s="22">
        <f t="shared" si="2"/>
        <v>65802.98000000001</v>
      </c>
      <c r="K10" s="23">
        <f t="shared" si="3"/>
        <v>0.05461856359234827</v>
      </c>
      <c r="L10" s="37">
        <f t="shared" si="4"/>
        <v>0.10157698327931386</v>
      </c>
      <c r="M10" s="38">
        <f t="shared" si="5"/>
        <v>-0.026994164995983172</v>
      </c>
      <c r="N10" s="39">
        <f t="shared" si="6"/>
        <v>0.050186784853816446</v>
      </c>
    </row>
    <row r="11" spans="1:14" ht="15">
      <c r="A11" s="24" t="s">
        <v>20</v>
      </c>
      <c r="B11" s="25">
        <v>845.06</v>
      </c>
      <c r="C11" s="26">
        <v>339.5</v>
      </c>
      <c r="D11" s="26">
        <v>82.87</v>
      </c>
      <c r="E11" s="22">
        <f t="shared" si="0"/>
        <v>1267.4299999999998</v>
      </c>
      <c r="F11" s="35">
        <f t="shared" si="1"/>
        <v>0.0009034791657282378</v>
      </c>
      <c r="G11" s="25">
        <v>1165.87</v>
      </c>
      <c r="H11" s="26">
        <v>83.98</v>
      </c>
      <c r="I11" s="26">
        <v>-12.95</v>
      </c>
      <c r="J11" s="22">
        <f t="shared" si="2"/>
        <v>1236.8999999999999</v>
      </c>
      <c r="K11" s="23">
        <f t="shared" si="3"/>
        <v>0.0010266662893895619</v>
      </c>
      <c r="L11" s="37">
        <f t="shared" si="4"/>
        <v>-0.05223826859223102</v>
      </c>
      <c r="M11" s="38">
        <f t="shared" si="5"/>
        <v>-7.3992277992278</v>
      </c>
      <c r="N11" s="39">
        <f t="shared" si="6"/>
        <v>0.024682674428005535</v>
      </c>
    </row>
    <row r="12" spans="1:14" ht="15">
      <c r="A12" s="24" t="s">
        <v>21</v>
      </c>
      <c r="B12" s="25">
        <v>16835.25</v>
      </c>
      <c r="C12" s="26">
        <v>33666.29</v>
      </c>
      <c r="D12" s="26">
        <v>272.54</v>
      </c>
      <c r="E12" s="22">
        <f t="shared" si="0"/>
        <v>50774.08</v>
      </c>
      <c r="F12" s="35">
        <f t="shared" si="1"/>
        <v>0.03619397003307387</v>
      </c>
      <c r="G12" s="25">
        <v>15816.26</v>
      </c>
      <c r="H12" s="26">
        <v>19218.21</v>
      </c>
      <c r="I12" s="26">
        <v>443.75</v>
      </c>
      <c r="J12" s="22">
        <f t="shared" si="2"/>
        <v>35478.22</v>
      </c>
      <c r="K12" s="23">
        <f t="shared" si="3"/>
        <v>0.029448049544463215</v>
      </c>
      <c r="L12" s="37">
        <f t="shared" si="4"/>
        <v>0.4414814895158967</v>
      </c>
      <c r="M12" s="38">
        <f t="shared" si="5"/>
        <v>-0.385825352112676</v>
      </c>
      <c r="N12" s="39">
        <f t="shared" si="6"/>
        <v>0.43113380547276603</v>
      </c>
    </row>
    <row r="13" spans="1:14" ht="15">
      <c r="A13" s="24" t="s">
        <v>22</v>
      </c>
      <c r="B13" s="25">
        <v>1737.59</v>
      </c>
      <c r="C13" s="26">
        <v>2524.48</v>
      </c>
      <c r="D13" s="26">
        <v>460.97</v>
      </c>
      <c r="E13" s="22">
        <f t="shared" si="0"/>
        <v>4723.04</v>
      </c>
      <c r="F13" s="35">
        <f t="shared" si="1"/>
        <v>0.0033667880978839834</v>
      </c>
      <c r="G13" s="25">
        <v>935.59</v>
      </c>
      <c r="H13" s="26">
        <v>901.39</v>
      </c>
      <c r="I13" s="26">
        <v>43.45</v>
      </c>
      <c r="J13" s="22">
        <f t="shared" si="2"/>
        <v>1880.43</v>
      </c>
      <c r="K13" s="23">
        <f t="shared" si="3"/>
        <v>0.0015608166307355602</v>
      </c>
      <c r="L13" s="37">
        <f t="shared" si="4"/>
        <v>1.3201504643490947</v>
      </c>
      <c r="M13" s="38">
        <f t="shared" si="5"/>
        <v>9.609205983889527</v>
      </c>
      <c r="N13" s="39">
        <f t="shared" si="6"/>
        <v>1.511680838957047</v>
      </c>
    </row>
    <row r="14" spans="1:14" ht="15">
      <c r="A14" s="24" t="s">
        <v>23</v>
      </c>
      <c r="B14" s="25">
        <v>289375.63</v>
      </c>
      <c r="C14" s="26">
        <v>1970</v>
      </c>
      <c r="D14" s="26">
        <v>1901.21</v>
      </c>
      <c r="E14" s="22">
        <f t="shared" si="0"/>
        <v>293246.84</v>
      </c>
      <c r="F14" s="35">
        <f t="shared" si="1"/>
        <v>0.20903908725187356</v>
      </c>
      <c r="G14" s="25">
        <v>226280.84</v>
      </c>
      <c r="H14" s="26">
        <v>4142.58</v>
      </c>
      <c r="I14" s="26">
        <v>2085.25</v>
      </c>
      <c r="J14" s="22">
        <f t="shared" si="2"/>
        <v>232508.66999999998</v>
      </c>
      <c r="K14" s="23">
        <f t="shared" si="3"/>
        <v>0.19298958159899926</v>
      </c>
      <c r="L14" s="37">
        <f t="shared" si="4"/>
        <v>0.2643924389283001</v>
      </c>
      <c r="M14" s="38">
        <f t="shared" si="5"/>
        <v>-0.08825800263757344</v>
      </c>
      <c r="N14" s="39">
        <f t="shared" si="6"/>
        <v>0.2612296995204524</v>
      </c>
    </row>
    <row r="15" spans="1:14" ht="15">
      <c r="A15" s="24" t="s">
        <v>24</v>
      </c>
      <c r="B15" s="25">
        <v>5082.09</v>
      </c>
      <c r="C15" s="26">
        <v>5515.33</v>
      </c>
      <c r="D15" s="26">
        <v>4850.8</v>
      </c>
      <c r="E15" s="22">
        <f t="shared" si="0"/>
        <v>15448.220000000001</v>
      </c>
      <c r="F15" s="35">
        <f t="shared" si="1"/>
        <v>0.011012162342367059</v>
      </c>
      <c r="G15" s="25">
        <v>4485.9</v>
      </c>
      <c r="H15" s="26">
        <v>6065.35</v>
      </c>
      <c r="I15" s="26">
        <v>336.64</v>
      </c>
      <c r="J15" s="22">
        <f t="shared" si="2"/>
        <v>10887.89</v>
      </c>
      <c r="K15" s="23">
        <f t="shared" si="3"/>
        <v>0.009037294547321302</v>
      </c>
      <c r="L15" s="37">
        <f t="shared" si="4"/>
        <v>0.004375784859613763</v>
      </c>
      <c r="M15" s="38">
        <f t="shared" si="5"/>
        <v>13.409458174904945</v>
      </c>
      <c r="N15" s="39">
        <f t="shared" si="6"/>
        <v>0.41884423887456634</v>
      </c>
    </row>
    <row r="16" spans="1:14" ht="15">
      <c r="A16" s="24" t="s">
        <v>25</v>
      </c>
      <c r="B16" s="25">
        <v>146130.51</v>
      </c>
      <c r="C16" s="26">
        <v>2023.65</v>
      </c>
      <c r="D16" s="27">
        <v>155823.03</v>
      </c>
      <c r="E16" s="22">
        <f t="shared" si="0"/>
        <v>303977.19</v>
      </c>
      <c r="F16" s="35">
        <f t="shared" si="1"/>
        <v>0.21668814689696006</v>
      </c>
      <c r="G16" s="25">
        <v>133428.93</v>
      </c>
      <c r="H16" s="26">
        <v>2553.75</v>
      </c>
      <c r="I16" s="27">
        <v>146956.19</v>
      </c>
      <c r="J16" s="22">
        <f t="shared" si="2"/>
        <v>282938.87</v>
      </c>
      <c r="K16" s="23">
        <f t="shared" si="3"/>
        <v>0.2348482494841747</v>
      </c>
      <c r="L16" s="37">
        <f t="shared" si="4"/>
        <v>0.08950757552358879</v>
      </c>
      <c r="M16" s="38">
        <f t="shared" si="5"/>
        <v>0.06033662141077545</v>
      </c>
      <c r="N16" s="39">
        <f t="shared" si="6"/>
        <v>0.07435641486798894</v>
      </c>
    </row>
    <row r="17" spans="1:14" ht="15.75" thickBot="1">
      <c r="A17" s="28" t="s">
        <v>26</v>
      </c>
      <c r="B17" s="29">
        <v>172.35</v>
      </c>
      <c r="C17" s="30">
        <v>73.5</v>
      </c>
      <c r="D17" s="30">
        <v>69</v>
      </c>
      <c r="E17" s="22">
        <f t="shared" si="0"/>
        <v>314.85</v>
      </c>
      <c r="F17" s="35">
        <f t="shared" si="1"/>
        <v>0.00022443875821902254</v>
      </c>
      <c r="G17" s="29">
        <v>314.7</v>
      </c>
      <c r="H17" s="30">
        <v>57.5</v>
      </c>
      <c r="I17" s="30">
        <v>42.7</v>
      </c>
      <c r="J17" s="22">
        <f t="shared" si="2"/>
        <v>414.9</v>
      </c>
      <c r="K17" s="23">
        <f t="shared" si="3"/>
        <v>0.00034438017905063405</v>
      </c>
      <c r="L17" s="37">
        <f t="shared" si="4"/>
        <v>-0.33946802794196673</v>
      </c>
      <c r="M17" s="38">
        <f t="shared" si="5"/>
        <v>0.6159250585480092</v>
      </c>
      <c r="N17" s="39">
        <f t="shared" si="6"/>
        <v>-0.24114244396240048</v>
      </c>
    </row>
    <row r="18" spans="1:14" ht="16.5" thickBot="1" thickTop="1">
      <c r="A18" s="31" t="s">
        <v>27</v>
      </c>
      <c r="B18" s="32">
        <f>SUM(B4:B17)</f>
        <v>1020684.9199999999</v>
      </c>
      <c r="C18" s="32">
        <f>SUM(C4:C17)</f>
        <v>62621.75000000001</v>
      </c>
      <c r="D18" s="32">
        <f>SUM(D4:D17)</f>
        <v>319525.9</v>
      </c>
      <c r="E18" s="32">
        <f>SUM(E4:E17)</f>
        <v>1402832.57</v>
      </c>
      <c r="F18" s="36">
        <f>IF(E$18=0,"0.00%",E18/E$18)</f>
        <v>1</v>
      </c>
      <c r="G18" s="34">
        <f>SUM(G4:G17)</f>
        <v>848049.8699999999</v>
      </c>
      <c r="H18" s="34">
        <f>SUM(H4:H17)</f>
        <v>47342.37</v>
      </c>
      <c r="I18" s="32">
        <f>SUM(I4:I17)</f>
        <v>309380.93000000005</v>
      </c>
      <c r="J18" s="32">
        <f>SUM(J4:J17)</f>
        <v>1204773.17</v>
      </c>
      <c r="K18" s="33">
        <f>IF(J$18=0,"0.00%",J18/J$18)</f>
        <v>1</v>
      </c>
      <c r="L18" s="40">
        <f>IF(H18=0,"0.00%",(B18+C18)/(G18+H18)-1)</f>
        <v>0.20986828074364383</v>
      </c>
      <c r="M18" s="41">
        <f>IF(I18=0,"0.00%",D18/I18-1)</f>
        <v>0.03279119369122063</v>
      </c>
      <c r="N18" s="36">
        <f>IF(J18=0,"0.00%",E18/J18-1)</f>
        <v>0.16439559323851816</v>
      </c>
    </row>
    <row r="19" ht="13.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&amp;C&amp;"Arial,Bold"&amp;14Pacific Land Border Sales Jan 2018-2019</oddHeader>
    <oddFooter>&amp;LStatistics and Reference Materials/Pacific Land Border (Jan 2017-2018)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2019-02-28T15:15:25Z</cp:lastPrinted>
  <dcterms:created xsi:type="dcterms:W3CDTF">2008-03-06T19:16:26Z</dcterms:created>
  <dcterms:modified xsi:type="dcterms:W3CDTF">2019-02-28T15:19:12Z</dcterms:modified>
  <cp:category/>
  <cp:version/>
  <cp:contentType/>
  <cp:contentStatus/>
</cp:coreProperties>
</file>