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<sst xmlns="http://schemas.openxmlformats.org/spreadsheetml/2006/main" count="45" uniqueCount="31">
  <si>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</si>
  <si>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</si>
  <si>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</si>
  <si>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</si>
  <si>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</si>
  <si>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</si>
  <si>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</si>
  <si>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</si>
  <si>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</si>
  <si>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</si>
  <si>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</si>
  <si>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</si>
  <si>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</si>
  <si>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</si>
  <si>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</si>
  <si>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</si>
  <si>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</si>
  <si>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</si>
  <si>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</si>
  <si>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</si>
  <si>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</si>
  <si>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</si>
  <si>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</si>
  <si>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</si>
  <si>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</si>
  <si>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</si>
  <si>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</si>
  <si>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</si>
  <si>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Prairie Gross Sales - Land Border</t>
  </si>
  <si>
    <t>Jan 17</t>
  </si>
  <si>
    <t>Jan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</si>
</sst>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A2">
      <selection activeCell="D7" sqref="D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3.140625" style="0" bestFit="1" customWidth="1"/>
    <col min="13" max="13" width="11.7109375" style="0" bestFit="1" customWidth="1"/>
    <col min="14" max="14" width="11.57421875" style="0" bestFit="1" customWidth="1"/>
  </cols>
  <sheetData>
    <row r="1" spans="1:14" ht="15" thickBot="1" thickTop="1">
      <c r="A1" s="1" t="s">
        <v>28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4.2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4.2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4.25" thickTop="1">
      <c r="A4" s="19" t="s">
        <v>13</v>
      </c>
      <c r="B4" s="20">
        <v>746.65</v>
      </c>
      <c r="C4" s="21">
        <v>196.4</v>
      </c>
      <c r="D4" s="22">
        <v>1901.11</v>
      </c>
      <c r="E4" s="22">
        <f aca="true" t="shared" si="0" ref="E4:E17">SUM(B4:D4)</f>
        <v>2844.16</v>
      </c>
      <c r="F4" s="35">
        <f>IF(E$18=0,"0.00%",E4/E$18)</f>
        <v>0.005077722906502902</v>
      </c>
      <c r="G4" s="20">
        <v>890.77</v>
      </c>
      <c r="H4" s="21">
        <v>325.5</v>
      </c>
      <c r="I4" s="22">
        <v>1610.15</v>
      </c>
      <c r="J4" s="22">
        <f aca="true" t="shared" si="1" ref="J4:J17">SUM(G4:I4)</f>
        <v>2826.42</v>
      </c>
      <c r="K4" s="23">
        <f>IF(J$18=0,"0.00%",J4/J$18)</f>
        <v>0.0052584161923989224</v>
      </c>
      <c r="L4" s="37">
        <f aca="true" t="shared" si="2" ref="L4:L17">IF((G4+H4)=0,"0.00%",(B4+C4)/(G4+H4)-1)</f>
        <v>-0.22463762158073453</v>
      </c>
      <c r="M4" s="38">
        <f>IF(I4=0,"0.00%",D4/I4-1)</f>
        <v>0.18070366114958225</v>
      </c>
      <c r="N4" s="39">
        <f>IF(J4=0,"0.00%",E4/J4-1)</f>
        <v>0.006276491108893945</v>
      </c>
    </row>
    <row r="5" spans="1:14" ht="13.5">
      <c r="A5" s="24" t="s">
        <v>14</v>
      </c>
      <c r="B5" s="25">
        <v>66824.54</v>
      </c>
      <c r="C5" s="26">
        <v>0</v>
      </c>
      <c r="D5" s="26">
        <v>62439.86</v>
      </c>
      <c r="E5" s="22">
        <f t="shared" si="0"/>
        <v>129264.4</v>
      </c>
      <c r="F5" s="35">
        <f aca="true" t="shared" si="3" ref="F5:F17">IF(E$18=0,"0.00%",E5/E$18)</f>
        <v>0.2307777357375653</v>
      </c>
      <c r="G5" s="25">
        <v>67109.91</v>
      </c>
      <c r="H5" s="26">
        <v>0</v>
      </c>
      <c r="I5" s="26">
        <v>56794.77</v>
      </c>
      <c r="J5" s="22">
        <f t="shared" si="1"/>
        <v>123904.68</v>
      </c>
      <c r="K5" s="23">
        <f aca="true" t="shared" si="4" ref="K5:K17">IF(J$18=0,"0.00%",J5/J$18)</f>
        <v>0.23051859795288981</v>
      </c>
      <c r="L5" s="37">
        <f t="shared" si="2"/>
        <v>-0.004252278091268602</v>
      </c>
      <c r="M5" s="38">
        <f aca="true" t="shared" si="5" ref="M5:M18">IF(I5=0,"0.00%",D5/I5-1)</f>
        <v>0.09939453932113818</v>
      </c>
      <c r="N5" s="39">
        <f aca="true" t="shared" si="6" ref="N5:N17">IF(J5=0,"0.00%",E5/J5-1)</f>
        <v>0.043256800308107746</v>
      </c>
    </row>
    <row r="6" spans="1:14" ht="13.5">
      <c r="A6" s="24" t="s">
        <v>15</v>
      </c>
      <c r="B6" s="25">
        <v>0</v>
      </c>
      <c r="C6" s="26">
        <v>0</v>
      </c>
      <c r="D6" s="26">
        <v>6073.65</v>
      </c>
      <c r="E6" s="22">
        <f t="shared" si="0"/>
        <v>6073.65</v>
      </c>
      <c r="F6" s="35">
        <f t="shared" si="3"/>
        <v>0.010843381431101397</v>
      </c>
      <c r="G6" s="25">
        <v>0</v>
      </c>
      <c r="H6" s="26">
        <v>0</v>
      </c>
      <c r="I6" s="26">
        <v>8735.09</v>
      </c>
      <c r="J6" s="22">
        <f t="shared" si="1"/>
        <v>8735.09</v>
      </c>
      <c r="K6" s="23">
        <f t="shared" si="4"/>
        <v>0.01625120778159718</v>
      </c>
      <c r="L6" s="37" t="str">
        <f t="shared" si="2"/>
        <v>0.00%</v>
      </c>
      <c r="M6" s="38">
        <f t="shared" si="5"/>
        <v>-0.3046837525429046</v>
      </c>
      <c r="N6" s="39">
        <f t="shared" si="6"/>
        <v>-0.3046837525429046</v>
      </c>
    </row>
    <row r="7" spans="1:14" ht="13.5">
      <c r="A7" s="24" t="s">
        <v>16</v>
      </c>
      <c r="B7" s="25">
        <v>355.93</v>
      </c>
      <c r="C7" s="26">
        <v>2084.8</v>
      </c>
      <c r="D7" s="26">
        <v>3470.7</v>
      </c>
      <c r="E7" s="22">
        <f t="shared" si="0"/>
        <v>5911.43</v>
      </c>
      <c r="F7" s="35">
        <f t="shared" si="3"/>
        <v>0.010553767552173032</v>
      </c>
      <c r="G7" s="25">
        <v>575.84</v>
      </c>
      <c r="H7" s="26">
        <v>1202.15</v>
      </c>
      <c r="I7" s="26">
        <v>2654.72</v>
      </c>
      <c r="J7" s="22">
        <f t="shared" si="1"/>
        <v>4432.71</v>
      </c>
      <c r="K7" s="23">
        <f t="shared" si="4"/>
        <v>0.008246840186599524</v>
      </c>
      <c r="L7" s="37">
        <f t="shared" si="2"/>
        <v>0.372746753356318</v>
      </c>
      <c r="M7" s="38">
        <f t="shared" si="5"/>
        <v>0.3073695154291225</v>
      </c>
      <c r="N7" s="39">
        <f t="shared" si="6"/>
        <v>0.3335927683065214</v>
      </c>
    </row>
    <row r="8" spans="1:14" ht="13.5">
      <c r="A8" s="24" t="s">
        <v>17</v>
      </c>
      <c r="B8" s="25">
        <v>5.7</v>
      </c>
      <c r="C8" s="26">
        <v>20</v>
      </c>
      <c r="D8" s="26">
        <v>239.93</v>
      </c>
      <c r="E8" s="22">
        <f t="shared" si="0"/>
        <v>265.63</v>
      </c>
      <c r="F8" s="35">
        <f t="shared" si="3"/>
        <v>0.0004742333538388719</v>
      </c>
      <c r="G8" s="25">
        <v>0</v>
      </c>
      <c r="H8" s="26">
        <v>0</v>
      </c>
      <c r="I8" s="26">
        <v>440.48</v>
      </c>
      <c r="J8" s="22">
        <f t="shared" si="1"/>
        <v>440.48</v>
      </c>
      <c r="K8" s="23">
        <f t="shared" si="4"/>
        <v>0.0008194914996454445</v>
      </c>
      <c r="L8" s="37" t="str">
        <f t="shared" si="2"/>
        <v>0.00%</v>
      </c>
      <c r="M8" s="38">
        <f t="shared" si="5"/>
        <v>-0.4552987649836542</v>
      </c>
      <c r="N8" s="39">
        <f t="shared" si="6"/>
        <v>-0.3969533236469307</v>
      </c>
    </row>
    <row r="9" spans="1:14" ht="13.5">
      <c r="A9" s="24" t="s">
        <v>18</v>
      </c>
      <c r="B9" s="25">
        <v>73.5</v>
      </c>
      <c r="C9" s="26">
        <v>0</v>
      </c>
      <c r="D9" s="26">
        <v>160.75</v>
      </c>
      <c r="E9" s="22">
        <f t="shared" si="0"/>
        <v>234.25</v>
      </c>
      <c r="F9" s="35">
        <f t="shared" si="3"/>
        <v>0.0004182101537354807</v>
      </c>
      <c r="G9" s="25">
        <v>504.5</v>
      </c>
      <c r="H9" s="26">
        <v>0</v>
      </c>
      <c r="I9" s="26">
        <v>252.15</v>
      </c>
      <c r="J9" s="22">
        <f t="shared" si="1"/>
        <v>756.65</v>
      </c>
      <c r="K9" s="23">
        <f t="shared" si="4"/>
        <v>0.0014077103232989592</v>
      </c>
      <c r="L9" s="37">
        <f t="shared" si="2"/>
        <v>-0.8543111992071357</v>
      </c>
      <c r="M9" s="38">
        <f t="shared" si="5"/>
        <v>-0.3624826492167361</v>
      </c>
      <c r="N9" s="39">
        <f t="shared" si="6"/>
        <v>-0.6904116830767197</v>
      </c>
    </row>
    <row r="10" spans="1:14" ht="13.5">
      <c r="A10" s="24" t="s">
        <v>19</v>
      </c>
      <c r="B10" s="25">
        <v>522.77</v>
      </c>
      <c r="C10" s="26">
        <v>2606.69</v>
      </c>
      <c r="D10" s="26">
        <v>7090.72</v>
      </c>
      <c r="E10" s="22">
        <f t="shared" si="0"/>
        <v>10220.18</v>
      </c>
      <c r="F10" s="35">
        <f t="shared" si="3"/>
        <v>0.01824624567344412</v>
      </c>
      <c r="G10" s="25">
        <v>1268.3</v>
      </c>
      <c r="H10" s="26">
        <v>1972.99</v>
      </c>
      <c r="I10" s="26">
        <v>6394.93</v>
      </c>
      <c r="J10" s="22">
        <f t="shared" si="1"/>
        <v>9636.220000000001</v>
      </c>
      <c r="K10" s="23">
        <f t="shared" si="4"/>
        <v>0.017927716079534656</v>
      </c>
      <c r="L10" s="37">
        <f t="shared" si="2"/>
        <v>-0.03450169531266867</v>
      </c>
      <c r="M10" s="38">
        <f t="shared" si="5"/>
        <v>0.10880338017773461</v>
      </c>
      <c r="N10" s="39">
        <f t="shared" si="6"/>
        <v>0.060600525932367644</v>
      </c>
    </row>
    <row r="11" spans="1:14" ht="13.5">
      <c r="A11" s="24" t="s">
        <v>20</v>
      </c>
      <c r="B11" s="25">
        <v>322.39</v>
      </c>
      <c r="C11" s="26">
        <v>16.5</v>
      </c>
      <c r="D11" s="26">
        <v>305.5</v>
      </c>
      <c r="E11" s="22">
        <f t="shared" si="0"/>
        <v>644.39</v>
      </c>
      <c r="F11" s="35">
        <f t="shared" si="3"/>
        <v>0.0011504394491594725</v>
      </c>
      <c r="G11" s="25">
        <v>67.5</v>
      </c>
      <c r="H11" s="26">
        <v>133.28</v>
      </c>
      <c r="I11" s="26">
        <v>278.95</v>
      </c>
      <c r="J11" s="22">
        <f t="shared" si="1"/>
        <v>479.73</v>
      </c>
      <c r="K11" s="23">
        <f t="shared" si="4"/>
        <v>0.0008925142052418024</v>
      </c>
      <c r="L11" s="37">
        <f t="shared" si="2"/>
        <v>0.6878673174618986</v>
      </c>
      <c r="M11" s="38">
        <f t="shared" si="5"/>
        <v>0.09517834737408148</v>
      </c>
      <c r="N11" s="39">
        <f t="shared" si="6"/>
        <v>0.3432347362057824</v>
      </c>
    </row>
    <row r="12" spans="1:14" ht="13.5">
      <c r="A12" s="24" t="s">
        <v>21</v>
      </c>
      <c r="B12" s="25">
        <v>698.59</v>
      </c>
      <c r="C12" s="26">
        <v>897</v>
      </c>
      <c r="D12" s="26">
        <v>2600.07</v>
      </c>
      <c r="E12" s="22">
        <f t="shared" si="0"/>
        <v>4195.66</v>
      </c>
      <c r="F12" s="35">
        <f t="shared" si="3"/>
        <v>0.007490576792408994</v>
      </c>
      <c r="G12" s="25">
        <v>745.34</v>
      </c>
      <c r="H12" s="26">
        <v>823.8</v>
      </c>
      <c r="I12" s="26">
        <v>1284.65</v>
      </c>
      <c r="J12" s="22">
        <f t="shared" si="1"/>
        <v>2853.79</v>
      </c>
      <c r="K12" s="23">
        <f t="shared" si="4"/>
        <v>0.005309336738951083</v>
      </c>
      <c r="L12" s="37">
        <f t="shared" si="2"/>
        <v>0.016856367182023435</v>
      </c>
      <c r="M12" s="38">
        <f t="shared" si="5"/>
        <v>1.023952049196279</v>
      </c>
      <c r="N12" s="39">
        <f t="shared" si="6"/>
        <v>0.4702062870778858</v>
      </c>
    </row>
    <row r="13" spans="1:14" ht="13.5">
      <c r="A13" s="24" t="s">
        <v>22</v>
      </c>
      <c r="B13" s="25">
        <v>216.42</v>
      </c>
      <c r="C13" s="26">
        <v>116.76</v>
      </c>
      <c r="D13" s="26">
        <v>298.6</v>
      </c>
      <c r="E13" s="22">
        <f t="shared" si="0"/>
        <v>631.78</v>
      </c>
      <c r="F13" s="35">
        <f t="shared" si="3"/>
        <v>0.0011279266208196457</v>
      </c>
      <c r="G13" s="25">
        <v>352.31</v>
      </c>
      <c r="H13" s="26">
        <v>417.25</v>
      </c>
      <c r="I13" s="26">
        <v>329.05</v>
      </c>
      <c r="J13" s="22">
        <f t="shared" si="1"/>
        <v>1098.61</v>
      </c>
      <c r="K13" s="23">
        <f t="shared" si="4"/>
        <v>0.0020439101807698005</v>
      </c>
      <c r="L13" s="37">
        <f t="shared" si="2"/>
        <v>-0.5670513020427257</v>
      </c>
      <c r="M13" s="38">
        <f t="shared" si="5"/>
        <v>-0.0925391277921288</v>
      </c>
      <c r="N13" s="39">
        <f t="shared" si="6"/>
        <v>-0.4249278633910123</v>
      </c>
    </row>
    <row r="14" spans="1:14" ht="13.5">
      <c r="A14" s="24" t="s">
        <v>23</v>
      </c>
      <c r="B14" s="25">
        <v>10596.65</v>
      </c>
      <c r="C14" s="26">
        <v>10925.25</v>
      </c>
      <c r="D14" s="26">
        <v>1560.65</v>
      </c>
      <c r="E14" s="22">
        <f t="shared" si="0"/>
        <v>23082.550000000003</v>
      </c>
      <c r="F14" s="35">
        <f t="shared" si="3"/>
        <v>0.04120963408370084</v>
      </c>
      <c r="G14" s="25">
        <v>9938.7</v>
      </c>
      <c r="H14" s="26">
        <v>8869.85</v>
      </c>
      <c r="I14" s="26">
        <v>2097.05</v>
      </c>
      <c r="J14" s="22">
        <f t="shared" si="1"/>
        <v>20905.600000000002</v>
      </c>
      <c r="K14" s="23">
        <f t="shared" si="4"/>
        <v>0.038893846474273075</v>
      </c>
      <c r="L14" s="37">
        <f t="shared" si="2"/>
        <v>0.14426151936220477</v>
      </c>
      <c r="M14" s="38">
        <f t="shared" si="5"/>
        <v>-0.2557878925156768</v>
      </c>
      <c r="N14" s="39">
        <f t="shared" si="6"/>
        <v>0.1041323855808971</v>
      </c>
    </row>
    <row r="15" spans="1:14" ht="13.5">
      <c r="A15" s="24" t="s">
        <v>24</v>
      </c>
      <c r="B15" s="25">
        <v>313.28</v>
      </c>
      <c r="C15" s="26">
        <v>385.81</v>
      </c>
      <c r="D15" s="26">
        <v>1141.52</v>
      </c>
      <c r="E15" s="22">
        <f t="shared" si="0"/>
        <v>1840.61</v>
      </c>
      <c r="F15" s="35">
        <f t="shared" si="3"/>
        <v>0.0032860695456438127</v>
      </c>
      <c r="G15" s="25">
        <v>502.67</v>
      </c>
      <c r="H15" s="26">
        <v>482.55</v>
      </c>
      <c r="I15" s="26">
        <v>902</v>
      </c>
      <c r="J15" s="22">
        <f t="shared" si="1"/>
        <v>1887.22</v>
      </c>
      <c r="K15" s="23">
        <f t="shared" si="4"/>
        <v>0.003511080521160724</v>
      </c>
      <c r="L15" s="37">
        <f t="shared" si="2"/>
        <v>-0.2904224437181544</v>
      </c>
      <c r="M15" s="38">
        <f t="shared" si="5"/>
        <v>0.2655432372505544</v>
      </c>
      <c r="N15" s="39">
        <f t="shared" si="6"/>
        <v>-0.024697703500386914</v>
      </c>
    </row>
    <row r="16" spans="1:14" ht="13.5">
      <c r="A16" s="24" t="s">
        <v>25</v>
      </c>
      <c r="B16" s="25">
        <v>161958.24</v>
      </c>
      <c r="C16" s="26">
        <v>4869.5</v>
      </c>
      <c r="D16" s="27">
        <v>208088.66</v>
      </c>
      <c r="E16" s="22">
        <f t="shared" si="0"/>
        <v>374916.4</v>
      </c>
      <c r="F16" s="35">
        <f t="shared" si="3"/>
        <v>0.669344056699906</v>
      </c>
      <c r="G16" s="25">
        <v>148049.38</v>
      </c>
      <c r="H16" s="26">
        <v>1233.5</v>
      </c>
      <c r="I16" s="27">
        <v>210263.97</v>
      </c>
      <c r="J16" s="22">
        <f t="shared" si="1"/>
        <v>359546.85</v>
      </c>
      <c r="K16" s="23">
        <f t="shared" si="4"/>
        <v>0.6689193318636388</v>
      </c>
      <c r="L16" s="37">
        <f t="shared" si="2"/>
        <v>0.11752760932800865</v>
      </c>
      <c r="M16" s="38">
        <f t="shared" si="5"/>
        <v>-0.010345614610054232</v>
      </c>
      <c r="N16" s="39">
        <f t="shared" si="6"/>
        <v>0.042747002233505915</v>
      </c>
    </row>
    <row r="17" spans="1:14" ht="14.25" thickBot="1">
      <c r="A17" s="28" t="s">
        <v>26</v>
      </c>
      <c r="B17" s="29">
        <v>0</v>
      </c>
      <c r="C17" s="26">
        <v>0</v>
      </c>
      <c r="D17" s="30">
        <v>0</v>
      </c>
      <c r="E17" s="22">
        <f t="shared" si="0"/>
        <v>0</v>
      </c>
      <c r="F17" s="35">
        <f t="shared" si="3"/>
        <v>0</v>
      </c>
      <c r="G17" s="29">
        <v>0</v>
      </c>
      <c r="H17" s="30">
        <v>0</v>
      </c>
      <c r="I17" s="30">
        <v>0</v>
      </c>
      <c r="J17" s="22">
        <f t="shared" si="1"/>
        <v>0</v>
      </c>
      <c r="K17" s="23">
        <f t="shared" si="4"/>
        <v>0</v>
      </c>
      <c r="L17" s="37" t="str">
        <f t="shared" si="2"/>
        <v>0.00%</v>
      </c>
      <c r="M17" s="38" t="str">
        <f t="shared" si="5"/>
        <v>0.00%</v>
      </c>
      <c r="N17" s="39" t="str">
        <f t="shared" si="6"/>
        <v>0.00%</v>
      </c>
    </row>
    <row r="18" spans="1:14" ht="15" thickBot="1" thickTop="1">
      <c r="A18" s="31" t="s">
        <v>27</v>
      </c>
      <c r="B18" s="32">
        <f>SUM(B4:B17)</f>
        <v>242634.65999999997</v>
      </c>
      <c r="C18" s="32">
        <f>SUM(C4:C17)</f>
        <v>22118.710000000003</v>
      </c>
      <c r="D18" s="32">
        <f>SUM(D4:D17)</f>
        <v>295371.72</v>
      </c>
      <c r="E18" s="32">
        <f>SUM(E4:E17)</f>
        <v>560125.0900000001</v>
      </c>
      <c r="F18" s="36">
        <f>IF(E$18=0,"0.00%",E18/E$18)</f>
        <v>1</v>
      </c>
      <c r="G18" s="34">
        <f>SUM(G4:G17)</f>
        <v>230005.22</v>
      </c>
      <c r="H18" s="34">
        <f>SUM(H4:H17)</f>
        <v>15460.869999999999</v>
      </c>
      <c r="I18" s="32">
        <f>SUM(I4:I17)</f>
        <v>292037.95999999996</v>
      </c>
      <c r="J18" s="32">
        <f>SUM(J4:J17)</f>
        <v>537504.05</v>
      </c>
      <c r="K18" s="33">
        <f>IF(J$18=0,"0.00%",J18/J$18)</f>
        <v>1</v>
      </c>
      <c r="L18" s="40">
        <f>IF(H18=0,"0.00%",(B18+C18)/(G18+H18)-1)</f>
        <v>0.07857411180501561</v>
      </c>
      <c r="M18" s="41">
        <f t="shared" si="5"/>
        <v>0.011415502286072687</v>
      </c>
      <c r="N18" s="36">
        <f>IF(J18=0,"0.00%",E18/J18-1)</f>
        <v>0.042085338705819986</v>
      </c>
    </row>
    <row r="19" ht="12.75" thickTop="1"/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2017-2018</oddHeader>
    <oddFooter>&amp;LStatistics and Reference Materials/Prairie Land Border (Jan 2017-2018)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2016-03-03T14:02:18Z</cp:lastPrinted>
  <dcterms:created xsi:type="dcterms:W3CDTF">2008-03-06T19:16:26Z</dcterms:created>
  <dcterms:modified xsi:type="dcterms:W3CDTF">2018-03-23T15:38:22Z</dcterms:modified>
  <cp:category/>
  <cp:version/>
  <cp:contentType/>
  <cp:contentStatus/>
</cp:coreProperties>
</file>