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tyfreecanada-my.sharepoint.com/personal/aboucher_fdfa_ca/Documents/FDFA/Allison's doc.s/Convention/Convention 2018/Financials/"/>
    </mc:Choice>
  </mc:AlternateContent>
  <xr:revisionPtr revIDLastSave="1" documentId="8_{4AA72920-9469-45DC-BF18-F5BBB94561B7}" xr6:coauthVersionLast="33" xr6:coauthVersionMax="33" xr10:uidLastSave="{DBF39C46-917E-4484-902A-66B689C46DBC}"/>
  <bookViews>
    <workbookView xWindow="0" yWindow="0" windowWidth="25200" windowHeight="11760" xr2:uid="{E91D690C-7322-4B5C-9400-AF5826748C98}"/>
  </bookViews>
  <sheets>
    <sheet name="registration" sheetId="1" r:id="rId1"/>
    <sheet name="suite-breakouts" sheetId="2" r:id="rId2"/>
    <sheet name="Room allocation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H15" i="1"/>
  <c r="I15" i="1"/>
  <c r="G11" i="3" l="1"/>
  <c r="F11" i="3"/>
  <c r="E11" i="3"/>
  <c r="D11" i="3"/>
  <c r="C11" i="3"/>
  <c r="B11" i="3"/>
  <c r="D2" i="1" l="1"/>
  <c r="D3" i="1"/>
  <c r="D4" i="1"/>
  <c r="B41" i="1"/>
  <c r="B37" i="1"/>
  <c r="B32" i="1"/>
  <c r="B22" i="1" l="1"/>
  <c r="B21" i="1"/>
  <c r="B23" i="1"/>
  <c r="B11" i="1"/>
  <c r="B10" i="1"/>
  <c r="B9" i="1"/>
  <c r="I19" i="2"/>
  <c r="H19" i="2"/>
  <c r="I12" i="2"/>
  <c r="H12" i="2"/>
  <c r="G19" i="2"/>
  <c r="G12" i="2"/>
  <c r="C11" i="1" l="1"/>
  <c r="C10" i="1"/>
  <c r="C9" i="1"/>
  <c r="D9" i="1" l="1"/>
  <c r="D10" i="1"/>
  <c r="D11" i="1"/>
</calcChain>
</file>

<file path=xl/sharedStrings.xml><?xml version="1.0" encoding="utf-8"?>
<sst xmlns="http://schemas.openxmlformats.org/spreadsheetml/2006/main" count="257" uniqueCount="150">
  <si>
    <t>Registration</t>
  </si>
  <si>
    <t>mon/tues</t>
  </si>
  <si>
    <t>tues/wed</t>
  </si>
  <si>
    <t>mon-wed</t>
  </si>
  <si>
    <t>Basic</t>
  </si>
  <si>
    <t>Full</t>
  </si>
  <si>
    <t>opening cocktail</t>
  </si>
  <si>
    <t>breakfast</t>
  </si>
  <si>
    <t>lunch</t>
  </si>
  <si>
    <t>gala dinner</t>
  </si>
  <si>
    <t>hospitality</t>
  </si>
  <si>
    <t>HOW MUCH IS IT FOR A DAILY REGISTRATION BASE?</t>
  </si>
  <si>
    <t>2016 $750 all incl</t>
  </si>
  <si>
    <t>Basic registration $570 no matter how many days</t>
  </si>
  <si>
    <t>Full package including food</t>
  </si>
  <si>
    <t xml:space="preserve">Food Cost </t>
  </si>
  <si>
    <t>Individual Food Tickets</t>
  </si>
  <si>
    <t>Breakfast</t>
  </si>
  <si>
    <t>Lunch</t>
  </si>
  <si>
    <t>Cocktail</t>
  </si>
  <si>
    <t>Gala Dinner</t>
  </si>
  <si>
    <t>Hospitality Suite</t>
  </si>
  <si>
    <t>Discount on Meals</t>
  </si>
  <si>
    <t>3 days</t>
  </si>
  <si>
    <t xml:space="preserve"> </t>
  </si>
  <si>
    <t>Break-out Room &amp; Suite Packages</t>
  </si>
  <si>
    <t>Room/Suite Rates</t>
  </si>
  <si>
    <t>1 night</t>
  </si>
  <si>
    <t>2 nights</t>
  </si>
  <si>
    <t>3 nights</t>
  </si>
  <si>
    <t>Standard guestroom</t>
  </si>
  <si>
    <t>Premier Suite</t>
  </si>
  <si>
    <t>Luxury Suite</t>
  </si>
  <si>
    <t>Room rental with any suite:</t>
  </si>
  <si>
    <t>Rental Fee Per Day</t>
  </si>
  <si>
    <t>Estimated cost based on Deluxe Suite</t>
  </si>
  <si>
    <t>Break-out Rooms</t>
  </si>
  <si>
    <t>Sq. ft.</t>
  </si>
  <si>
    <t>with 1 night</t>
  </si>
  <si>
    <t>with 2 nights</t>
  </si>
  <si>
    <t>with 3 nights</t>
  </si>
  <si>
    <t>Small/medium</t>
  </si>
  <si>
    <t>384-561</t>
  </si>
  <si>
    <t>Large</t>
  </si>
  <si>
    <t>860-982</t>
  </si>
  <si>
    <t>Per Day</t>
  </si>
  <si>
    <t>1 day</t>
  </si>
  <si>
    <t>2 days</t>
  </si>
  <si>
    <t>HAMPSTEAD (451)</t>
  </si>
  <si>
    <t>CHELSEA (561)</t>
  </si>
  <si>
    <t>HYDE PARK (477)</t>
  </si>
  <si>
    <t>WESTMINISTER (419 BOARD ROOM)</t>
  </si>
  <si>
    <t>PARK LANE (384 BOARD ROOM)</t>
  </si>
  <si>
    <t>KENSINGTON (860)</t>
  </si>
  <si>
    <t>VANITY B (1308)</t>
  </si>
  <si>
    <t>KNIGHTSBRIDGE (982)</t>
  </si>
  <si>
    <t>Deluxe Suite</t>
  </si>
  <si>
    <t>Room rental with no suite</t>
  </si>
  <si>
    <t>* First preference given to suite booking combinations</t>
  </si>
  <si>
    <t>Cost</t>
  </si>
  <si>
    <t>Mon/Tues</t>
  </si>
  <si>
    <t>Tues/Wed</t>
  </si>
  <si>
    <t>Mon-Wed</t>
  </si>
  <si>
    <t>Difference</t>
  </si>
  <si>
    <t>Days</t>
  </si>
  <si>
    <t>Total Meal Cost</t>
  </si>
  <si>
    <t>Mon</t>
  </si>
  <si>
    <t>Tues</t>
  </si>
  <si>
    <t>Wed</t>
  </si>
  <si>
    <t>Subtotal</t>
  </si>
  <si>
    <t>2018 CONTRACT REQUIREMENTS</t>
  </si>
  <si>
    <t>Fri, 11/02/18</t>
  </si>
  <si>
    <t>Sat, 11/03/18</t>
  </si>
  <si>
    <t>Sun, 11/04/18</t>
  </si>
  <si>
    <t>Mon, 11/05/18</t>
  </si>
  <si>
    <t>Tues, 11/06/18</t>
  </si>
  <si>
    <t>Wed, 11/07/18</t>
  </si>
  <si>
    <t>DELUXE</t>
  </si>
  <si>
    <t>PREMIER</t>
  </si>
  <si>
    <t>PREMIER ROOM (SUPPLIER SUITES)</t>
  </si>
  <si>
    <t>DELUXE SUITE (SUPPLIER SUITES)</t>
  </si>
  <si>
    <t>LUXURY SUITE</t>
  </si>
  <si>
    <t>ROYAL SUITE</t>
  </si>
  <si>
    <t>STAFF ROOM</t>
  </si>
  <si>
    <t>TOTAL</t>
  </si>
  <si>
    <t>DAY 1: SUNDAY</t>
  </si>
  <si>
    <t>BELGRAVIA (696)</t>
  </si>
  <si>
    <t>PALL MALL (881)</t>
  </si>
  <si>
    <t>PALM COURT (1080)</t>
  </si>
  <si>
    <t>VANITY A   (3850)</t>
  </si>
  <si>
    <t xml:space="preserve">CRYSTAL BALLROOM   </t>
  </si>
  <si>
    <t>AVAILABLE STORES</t>
  </si>
  <si>
    <t>7:00-8:00</t>
  </si>
  <si>
    <t>BREAKFAST</t>
  </si>
  <si>
    <t>8:00 – 12:00</t>
  </si>
  <si>
    <t>OPERATOR MEETING</t>
  </si>
  <si>
    <t>12:00-1:00</t>
  </si>
  <si>
    <t>LUNCH</t>
  </si>
  <si>
    <t>1:00-6:00</t>
  </si>
  <si>
    <t>DAY 2: MONDAY</t>
  </si>
  <si>
    <t>7:00-8:00am</t>
  </si>
  <si>
    <t>PERNOD</t>
  </si>
  <si>
    <t>DDFI ?</t>
  </si>
  <si>
    <t>IMPERIAL?</t>
  </si>
  <si>
    <t>8:00 - 9:15</t>
  </si>
  <si>
    <t>DIAGEO</t>
  </si>
  <si>
    <t>(B) MN 1, ON 9</t>
  </si>
  <si>
    <t>9:15-10:30</t>
  </si>
  <si>
    <t>(C)QC 4</t>
  </si>
  <si>
    <t>(A)BC 5, AB 1, SK 1</t>
  </si>
  <si>
    <t>10:30-11:45</t>
  </si>
  <si>
    <t>12:00-1:30</t>
  </si>
  <si>
    <t>TFWA LUNCH</t>
  </si>
  <si>
    <t>1:00-2:15</t>
  </si>
  <si>
    <t>BACARDI</t>
  </si>
  <si>
    <t>2:15-3:30</t>
  </si>
  <si>
    <t>3:30-4:45</t>
  </si>
  <si>
    <t>4:45-6:00</t>
  </si>
  <si>
    <t>6:00-10:00</t>
  </si>
  <si>
    <t>GALA DINNER</t>
  </si>
  <si>
    <t>10:00 - 12:00</t>
  </si>
  <si>
    <t>HOSPITALITY LOUNGE</t>
  </si>
  <si>
    <t>DAY 3: TUESDAY</t>
  </si>
  <si>
    <t>DDFI</t>
  </si>
  <si>
    <t>CRAFT DISTILLERS DAY ?</t>
  </si>
  <si>
    <t>8:00 - 9:30</t>
  </si>
  <si>
    <t>PARTIAL LIST (11)</t>
  </si>
  <si>
    <t>9:30 - 11:00</t>
  </si>
  <si>
    <t>FULL LIST (10)</t>
  </si>
  <si>
    <t>11:00-12:00</t>
  </si>
  <si>
    <t>DDFI?</t>
  </si>
  <si>
    <t xml:space="preserve"> LUNCH</t>
  </si>
  <si>
    <t>BHI</t>
  </si>
  <si>
    <t>1:00-2:30</t>
  </si>
  <si>
    <t>2:30-4:00</t>
  </si>
  <si>
    <t>4:00-5:00</t>
  </si>
  <si>
    <t>DINNER (OPEN NIGHT)</t>
  </si>
  <si>
    <t>9:00 - 12:00</t>
  </si>
  <si>
    <t>LOUNGE EVENT (Exclusive sponsor)</t>
  </si>
  <si>
    <t>DAY 4: WEDNESDAY</t>
  </si>
  <si>
    <t>Networking Registration</t>
  </si>
  <si>
    <t>Est Meal Costs</t>
  </si>
  <si>
    <t>TFWA lunch</t>
  </si>
  <si>
    <t>Craft Distillers Registration</t>
  </si>
  <si>
    <t>Net</t>
  </si>
  <si>
    <t>Day Pass</t>
  </si>
  <si>
    <t>Monday</t>
  </si>
  <si>
    <t>Tuesday</t>
  </si>
  <si>
    <t>Wednesday</t>
  </si>
  <si>
    <t>No events/meals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</si>
</sst>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6" fontId="0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right" wrapText="1"/>
    </xf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/>
    <xf numFmtId="0" fontId="2" fillId="2" borderId="0" xfId="0" applyFont="1" applyFill="1" applyBorder="1"/>
    <xf numFmtId="0" fontId="0" fillId="0" borderId="0" xfId="0" applyFont="1" applyBorder="1" applyAlignment="1">
      <alignment horizontal="left" vertical="center" wrapText="1"/>
    </xf>
    <xf numFmtId="6" fontId="0" fillId="0" borderId="0" xfId="0" applyNumberFormat="1" applyFill="1"/>
    <xf numFmtId="6" fontId="0" fillId="0" borderId="0" xfId="0" applyNumberFormat="1" applyFill="1" applyBorder="1"/>
    <xf numFmtId="0" fontId="2" fillId="0" borderId="0" xfId="0" applyFont="1" applyFill="1" applyBorder="1" applyAlignment="1"/>
    <xf numFmtId="0" fontId="0" fillId="0" borderId="0" xfId="0" applyBorder="1" applyAlignment="1">
      <alignment horizontal="center" wrapText="1"/>
    </xf>
    <xf numFmtId="9" fontId="0" fillId="0" borderId="0" xfId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2" fillId="2" borderId="2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4" borderId="6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7" xfId="0" applyBorder="1"/>
    <xf numFmtId="0" fontId="7" fillId="3" borderId="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0" fontId="0" fillId="0" borderId="2" xfId="0" applyFill="1" applyBorder="1"/>
    <xf numFmtId="0" fontId="8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0" fillId="0" borderId="9" xfId="0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7" fillId="3" borderId="0" xfId="0" applyFont="1" applyFill="1" applyBorder="1" applyAlignment="1"/>
    <xf numFmtId="0" fontId="0" fillId="0" borderId="7" xfId="0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7" fillId="6" borderId="11" xfId="0" applyFont="1" applyFill="1" applyBorder="1" applyAlignment="1">
      <alignment wrapText="1"/>
    </xf>
    <xf numFmtId="0" fontId="7" fillId="7" borderId="7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0" fillId="3" borderId="0" xfId="0" applyFill="1" applyBorder="1"/>
    <xf numFmtId="0" fontId="7" fillId="5" borderId="9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wrapText="1"/>
    </xf>
    <xf numFmtId="0" fontId="7" fillId="9" borderId="9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9" borderId="11" xfId="0" applyFont="1" applyFill="1" applyBorder="1" applyAlignment="1">
      <alignment wrapText="1"/>
    </xf>
    <xf numFmtId="0" fontId="7" fillId="8" borderId="9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EB5D-E847-4D29-96F0-F90D382F2271}">
  <sheetPr>
    <pageSetUpPr fitToPage="1"/>
  </sheetPr>
  <dimension ref="A1:I46"/>
  <sheetViews>
    <sheetView tabSelected="1" workbookViewId="0">
      <selection activeCell="Q36" sqref="Q36"/>
    </sheetView>
  </sheetViews>
  <sheetFormatPr defaultRowHeight="15" x14ac:dyDescent="0.25"/>
  <cols>
    <col min="1" max="1" width="22.5703125" style="2" customWidth="1"/>
    <col min="2" max="2" width="11.140625" style="36" customWidth="1"/>
    <col min="3" max="3" width="11.5703125" customWidth="1"/>
    <col min="4" max="4" width="13" customWidth="1"/>
    <col min="5" max="5" width="11.5703125" customWidth="1"/>
    <col min="6" max="6" width="25.140625" bestFit="1" customWidth="1"/>
    <col min="7" max="7" width="13.42578125" customWidth="1"/>
    <col min="8" max="8" width="12.85546875" customWidth="1"/>
  </cols>
  <sheetData>
    <row r="1" spans="1:9" x14ac:dyDescent="0.25">
      <c r="A1" s="48" t="s">
        <v>0</v>
      </c>
      <c r="B1" s="15" t="s">
        <v>4</v>
      </c>
      <c r="C1" s="25" t="s">
        <v>5</v>
      </c>
      <c r="D1" s="25" t="s">
        <v>63</v>
      </c>
    </row>
    <row r="2" spans="1:9" x14ac:dyDescent="0.25">
      <c r="A2" s="2" t="s">
        <v>60</v>
      </c>
      <c r="B2" s="36">
        <v>570</v>
      </c>
      <c r="C2" s="37">
        <v>750</v>
      </c>
      <c r="D2" s="37">
        <f>+C2-B2</f>
        <v>180</v>
      </c>
    </row>
    <row r="3" spans="1:9" x14ac:dyDescent="0.25">
      <c r="A3" s="2" t="s">
        <v>61</v>
      </c>
      <c r="B3" s="36">
        <v>570</v>
      </c>
      <c r="C3" s="37">
        <v>695</v>
      </c>
      <c r="D3" s="37">
        <f t="shared" ref="D3:D4" si="0">+C3-B3</f>
        <v>125</v>
      </c>
    </row>
    <row r="4" spans="1:9" x14ac:dyDescent="0.25">
      <c r="A4" s="2" t="s">
        <v>62</v>
      </c>
      <c r="B4" s="36">
        <v>570</v>
      </c>
      <c r="C4" s="37">
        <v>795</v>
      </c>
      <c r="D4" s="37">
        <f t="shared" si="0"/>
        <v>225</v>
      </c>
    </row>
    <row r="6" spans="1:9" x14ac:dyDescent="0.25">
      <c r="A6" s="32" t="s">
        <v>13</v>
      </c>
      <c r="B6" s="41"/>
    </row>
    <row r="7" spans="1:9" x14ac:dyDescent="0.25">
      <c r="A7" s="32"/>
      <c r="B7" s="41"/>
    </row>
    <row r="8" spans="1:9" ht="30" x14ac:dyDescent="0.25">
      <c r="A8" s="48" t="s">
        <v>14</v>
      </c>
      <c r="B8" s="15" t="s">
        <v>5</v>
      </c>
      <c r="C8" s="25" t="s">
        <v>15</v>
      </c>
      <c r="D8" s="15" t="s">
        <v>22</v>
      </c>
      <c r="F8" s="14" t="s">
        <v>140</v>
      </c>
      <c r="G8" s="15" t="s">
        <v>5</v>
      </c>
      <c r="H8" s="25" t="s">
        <v>15</v>
      </c>
      <c r="I8" s="15" t="s">
        <v>144</v>
      </c>
    </row>
    <row r="9" spans="1:9" x14ac:dyDescent="0.25">
      <c r="A9" s="40" t="s">
        <v>1</v>
      </c>
      <c r="B9" s="33">
        <f t="shared" ref="B9:B11" si="1">+C2</f>
        <v>750</v>
      </c>
      <c r="C9" s="22">
        <f>+D2</f>
        <v>180</v>
      </c>
      <c r="D9" s="34">
        <f>+(1-(C9/B21))</f>
        <v>0.73174366616989572</v>
      </c>
      <c r="F9" s="42" t="s">
        <v>60</v>
      </c>
      <c r="G9" s="37">
        <v>1200</v>
      </c>
      <c r="H9" s="37">
        <f>+B32+B37</f>
        <v>671</v>
      </c>
      <c r="I9" s="37">
        <f>+G9-H9</f>
        <v>529</v>
      </c>
    </row>
    <row r="10" spans="1:9" x14ac:dyDescent="0.25">
      <c r="A10" s="40" t="s">
        <v>2</v>
      </c>
      <c r="B10" s="33">
        <f t="shared" si="1"/>
        <v>695</v>
      </c>
      <c r="C10" s="22">
        <f>+D3</f>
        <v>125</v>
      </c>
      <c r="D10" s="34">
        <f>+(1-(C10/B22))</f>
        <v>0.53874538745387457</v>
      </c>
    </row>
    <row r="11" spans="1:9" x14ac:dyDescent="0.25">
      <c r="A11" s="40" t="s">
        <v>3</v>
      </c>
      <c r="B11" s="33">
        <f t="shared" si="1"/>
        <v>795</v>
      </c>
      <c r="C11" s="22">
        <f>+D4</f>
        <v>225</v>
      </c>
      <c r="D11" s="34">
        <f>+(1-(C11/B23))</f>
        <v>0.7074122236671001</v>
      </c>
    </row>
    <row r="13" spans="1:9" x14ac:dyDescent="0.25">
      <c r="A13" s="48" t="s">
        <v>16</v>
      </c>
      <c r="B13" s="15" t="s">
        <v>59</v>
      </c>
      <c r="G13" s="18"/>
    </row>
    <row r="14" spans="1:9" x14ac:dyDescent="0.25">
      <c r="A14" s="2" t="s">
        <v>17</v>
      </c>
      <c r="B14" s="36">
        <v>40</v>
      </c>
      <c r="F14" s="14" t="s">
        <v>143</v>
      </c>
      <c r="G14" s="15" t="s">
        <v>5</v>
      </c>
      <c r="H14" s="25" t="s">
        <v>15</v>
      </c>
      <c r="I14" s="15" t="s">
        <v>144</v>
      </c>
    </row>
    <row r="15" spans="1:9" x14ac:dyDescent="0.25">
      <c r="A15" s="2" t="s">
        <v>18</v>
      </c>
      <c r="B15" s="36">
        <v>58</v>
      </c>
      <c r="F15" s="42" t="s">
        <v>60</v>
      </c>
      <c r="G15" s="37">
        <v>1200</v>
      </c>
      <c r="H15" s="37">
        <f>+B32+B37</f>
        <v>671</v>
      </c>
      <c r="I15" s="37">
        <f>+G15-H15</f>
        <v>529</v>
      </c>
    </row>
    <row r="16" spans="1:9" x14ac:dyDescent="0.25">
      <c r="A16" s="2" t="s">
        <v>19</v>
      </c>
      <c r="B16" s="36">
        <v>125</v>
      </c>
      <c r="F16" t="s">
        <v>24</v>
      </c>
    </row>
    <row r="17" spans="1:7" x14ac:dyDescent="0.25">
      <c r="A17" s="2" t="s">
        <v>20</v>
      </c>
      <c r="B17" s="36">
        <v>200</v>
      </c>
    </row>
    <row r="18" spans="1:7" x14ac:dyDescent="0.25">
      <c r="A18" s="2" t="s">
        <v>21</v>
      </c>
      <c r="B18" s="36">
        <v>75</v>
      </c>
    </row>
    <row r="19" spans="1:7" x14ac:dyDescent="0.25">
      <c r="A19" s="45"/>
      <c r="B19" s="46"/>
      <c r="C19" s="47"/>
      <c r="D19" s="47"/>
    </row>
    <row r="20" spans="1:7" ht="30" x14ac:dyDescent="0.25">
      <c r="A20" s="39" t="s">
        <v>64</v>
      </c>
      <c r="B20" s="35" t="s">
        <v>65</v>
      </c>
      <c r="F20" s="14" t="s">
        <v>145</v>
      </c>
      <c r="G20" s="15" t="s">
        <v>149</v>
      </c>
    </row>
    <row r="21" spans="1:7" x14ac:dyDescent="0.25">
      <c r="A21" s="42" t="s">
        <v>60</v>
      </c>
      <c r="B21" s="5">
        <f>+B32+B37</f>
        <v>671</v>
      </c>
      <c r="F21" t="s">
        <v>146</v>
      </c>
      <c r="G21" s="37">
        <v>250</v>
      </c>
    </row>
    <row r="22" spans="1:7" x14ac:dyDescent="0.25">
      <c r="A22" s="42" t="s">
        <v>61</v>
      </c>
      <c r="B22" s="5">
        <f>+B37+B41</f>
        <v>271</v>
      </c>
      <c r="F22" t="s">
        <v>147</v>
      </c>
      <c r="G22" s="37">
        <v>250</v>
      </c>
    </row>
    <row r="23" spans="1:7" x14ac:dyDescent="0.25">
      <c r="A23" s="42" t="s">
        <v>62</v>
      </c>
      <c r="B23" s="5">
        <f>+B32+B37+B41</f>
        <v>769</v>
      </c>
      <c r="C23" s="1"/>
      <c r="F23" t="s">
        <v>148</v>
      </c>
      <c r="G23" s="37">
        <v>250</v>
      </c>
    </row>
    <row r="26" spans="1:7" x14ac:dyDescent="0.25">
      <c r="A26" s="42" t="s">
        <v>66</v>
      </c>
      <c r="B26" s="37"/>
      <c r="C26" s="1" t="s">
        <v>141</v>
      </c>
    </row>
    <row r="27" spans="1:7" x14ac:dyDescent="0.25">
      <c r="A27" s="38" t="s">
        <v>6</v>
      </c>
      <c r="B27" s="36">
        <v>125</v>
      </c>
      <c r="C27">
        <v>164.63</v>
      </c>
    </row>
    <row r="28" spans="1:7" x14ac:dyDescent="0.25">
      <c r="A28" s="38" t="s">
        <v>7</v>
      </c>
      <c r="B28" s="37">
        <v>40</v>
      </c>
      <c r="C28">
        <v>41.65</v>
      </c>
    </row>
    <row r="29" spans="1:7" x14ac:dyDescent="0.25">
      <c r="A29" s="38" t="s">
        <v>142</v>
      </c>
      <c r="B29" s="37">
        <v>58</v>
      </c>
      <c r="C29">
        <v>80.69</v>
      </c>
    </row>
    <row r="30" spans="1:7" x14ac:dyDescent="0.25">
      <c r="A30" s="38" t="s">
        <v>9</v>
      </c>
      <c r="B30" s="37">
        <v>200</v>
      </c>
      <c r="C30">
        <v>214.9</v>
      </c>
    </row>
    <row r="31" spans="1:7" x14ac:dyDescent="0.25">
      <c r="A31" s="38" t="s">
        <v>10</v>
      </c>
      <c r="B31" s="37">
        <v>75</v>
      </c>
      <c r="C31">
        <v>45.25</v>
      </c>
    </row>
    <row r="32" spans="1:7" x14ac:dyDescent="0.25">
      <c r="A32" s="43" t="s">
        <v>69</v>
      </c>
      <c r="B32" s="44">
        <f>SUM(B27:B31)</f>
        <v>498</v>
      </c>
    </row>
    <row r="33" spans="1:7" x14ac:dyDescent="0.25">
      <c r="A33" s="42" t="s">
        <v>67</v>
      </c>
      <c r="B33" s="37"/>
    </row>
    <row r="34" spans="1:7" x14ac:dyDescent="0.25">
      <c r="A34" s="38" t="s">
        <v>7</v>
      </c>
      <c r="B34" s="37">
        <v>40</v>
      </c>
      <c r="C34">
        <v>41.65</v>
      </c>
    </row>
    <row r="35" spans="1:7" x14ac:dyDescent="0.25">
      <c r="A35" s="38" t="s">
        <v>8</v>
      </c>
      <c r="B35" s="37">
        <v>58</v>
      </c>
      <c r="C35">
        <v>69.02</v>
      </c>
      <c r="G35" t="s">
        <v>24</v>
      </c>
    </row>
    <row r="36" spans="1:7" x14ac:dyDescent="0.25">
      <c r="A36" s="38" t="s">
        <v>10</v>
      </c>
      <c r="B36" s="37">
        <v>75</v>
      </c>
      <c r="C36">
        <v>109.41</v>
      </c>
    </row>
    <row r="37" spans="1:7" x14ac:dyDescent="0.25">
      <c r="A37" s="43" t="s">
        <v>69</v>
      </c>
      <c r="B37" s="44">
        <f>SUM(B34:B36)</f>
        <v>173</v>
      </c>
    </row>
    <row r="38" spans="1:7" x14ac:dyDescent="0.25">
      <c r="A38" s="42" t="s">
        <v>68</v>
      </c>
      <c r="B38" s="37"/>
    </row>
    <row r="39" spans="1:7" x14ac:dyDescent="0.25">
      <c r="A39" s="38" t="s">
        <v>7</v>
      </c>
      <c r="B39" s="37">
        <v>40</v>
      </c>
      <c r="C39">
        <v>41.65</v>
      </c>
    </row>
    <row r="40" spans="1:7" x14ac:dyDescent="0.25">
      <c r="A40" s="38" t="s">
        <v>8</v>
      </c>
      <c r="B40" s="37">
        <v>58</v>
      </c>
      <c r="C40">
        <v>69.02</v>
      </c>
    </row>
    <row r="41" spans="1:7" x14ac:dyDescent="0.25">
      <c r="A41" s="43" t="s">
        <v>69</v>
      </c>
      <c r="B41" s="44">
        <f>SUM(B39:B40)</f>
        <v>98</v>
      </c>
    </row>
    <row r="44" spans="1:7" x14ac:dyDescent="0.25">
      <c r="A44" t="s">
        <v>11</v>
      </c>
    </row>
    <row r="45" spans="1:7" x14ac:dyDescent="0.25">
      <c r="A45"/>
    </row>
    <row r="46" spans="1:7" x14ac:dyDescent="0.25">
      <c r="A46" t="s">
        <v>12</v>
      </c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DE105-45C5-4254-80DD-869E316F9C65}">
  <sheetPr>
    <pageSetUpPr fitToPage="1"/>
  </sheetPr>
  <dimension ref="A2:I30"/>
  <sheetViews>
    <sheetView zoomScaleNormal="100" workbookViewId="0">
      <selection activeCell="J27" sqref="J27"/>
    </sheetView>
  </sheetViews>
  <sheetFormatPr defaultRowHeight="15" x14ac:dyDescent="0.25"/>
  <cols>
    <col min="1" max="1" width="20.85546875" customWidth="1"/>
    <col min="3" max="3" width="10" customWidth="1"/>
    <col min="4" max="4" width="8.28515625" customWidth="1"/>
    <col min="5" max="5" width="9.28515625" customWidth="1"/>
    <col min="6" max="6" width="4.85546875" customWidth="1"/>
    <col min="7" max="7" width="10.7109375" customWidth="1"/>
    <col min="8" max="8" width="11.28515625" customWidth="1"/>
    <col min="9" max="9" width="11.42578125" customWidth="1"/>
  </cols>
  <sheetData>
    <row r="2" spans="1:9" ht="18.75" x14ac:dyDescent="0.3">
      <c r="A2" s="95" t="s">
        <v>25</v>
      </c>
      <c r="B2" s="95"/>
      <c r="C2" s="95"/>
      <c r="D2" s="95"/>
      <c r="E2" s="95"/>
    </row>
    <row r="3" spans="1:9" ht="18.75" x14ac:dyDescent="0.3">
      <c r="A3" s="3"/>
      <c r="B3" s="3"/>
      <c r="C3" s="3"/>
      <c r="D3" s="3"/>
      <c r="E3" s="3"/>
    </row>
    <row r="4" spans="1:9" ht="19.5" thickBot="1" x14ac:dyDescent="0.35">
      <c r="A4" s="4" t="s">
        <v>26</v>
      </c>
      <c r="B4" s="5" t="s">
        <v>27</v>
      </c>
      <c r="C4" s="6" t="s">
        <v>28</v>
      </c>
      <c r="D4" s="6" t="s">
        <v>29</v>
      </c>
      <c r="E4" s="3"/>
    </row>
    <row r="5" spans="1:9" ht="18.75" x14ac:dyDescent="0.3">
      <c r="A5" s="7" t="s">
        <v>30</v>
      </c>
      <c r="B5" s="8">
        <v>289</v>
      </c>
      <c r="C5" s="9">
        <v>578</v>
      </c>
      <c r="D5" s="10">
        <v>867</v>
      </c>
      <c r="E5" s="3"/>
    </row>
    <row r="6" spans="1:9" ht="18.75" x14ac:dyDescent="0.3">
      <c r="A6" s="7" t="s">
        <v>31</v>
      </c>
      <c r="B6" s="8">
        <v>319</v>
      </c>
      <c r="C6" s="9">
        <v>638</v>
      </c>
      <c r="D6" s="10">
        <v>957</v>
      </c>
      <c r="E6" s="3"/>
    </row>
    <row r="7" spans="1:9" ht="18.75" x14ac:dyDescent="0.3">
      <c r="A7" s="7" t="s">
        <v>56</v>
      </c>
      <c r="B7" s="8">
        <v>399</v>
      </c>
      <c r="C7" s="9">
        <v>798</v>
      </c>
      <c r="D7" s="10">
        <v>1197</v>
      </c>
      <c r="E7" s="3"/>
    </row>
    <row r="8" spans="1:9" x14ac:dyDescent="0.25">
      <c r="A8" s="11" t="s">
        <v>32</v>
      </c>
      <c r="B8" s="8">
        <v>499</v>
      </c>
      <c r="C8" s="9">
        <v>898</v>
      </c>
      <c r="D8" s="10">
        <v>1297</v>
      </c>
    </row>
    <row r="9" spans="1:9" x14ac:dyDescent="0.25">
      <c r="G9" s="12"/>
      <c r="H9" s="12"/>
      <c r="I9" s="13"/>
    </row>
    <row r="10" spans="1:9" x14ac:dyDescent="0.25">
      <c r="A10" s="96" t="s">
        <v>33</v>
      </c>
      <c r="B10" s="96"/>
      <c r="C10" s="97" t="s">
        <v>34</v>
      </c>
      <c r="D10" s="97"/>
      <c r="E10" s="97"/>
      <c r="G10" s="98" t="s">
        <v>35</v>
      </c>
      <c r="H10" s="98"/>
      <c r="I10" s="98"/>
    </row>
    <row r="11" spans="1:9" s="1" customFormat="1" ht="30" x14ac:dyDescent="0.25">
      <c r="A11" s="28" t="s">
        <v>36</v>
      </c>
      <c r="B11" s="14" t="s">
        <v>37</v>
      </c>
      <c r="C11" s="15" t="s">
        <v>38</v>
      </c>
      <c r="D11" s="15" t="s">
        <v>39</v>
      </c>
      <c r="E11" s="15" t="s">
        <v>40</v>
      </c>
      <c r="F11" s="16"/>
      <c r="G11" s="17" t="s">
        <v>38</v>
      </c>
      <c r="H11" s="17" t="s">
        <v>39</v>
      </c>
      <c r="I11" s="17" t="s">
        <v>40</v>
      </c>
    </row>
    <row r="12" spans="1:9" x14ac:dyDescent="0.25">
      <c r="A12" s="12" t="s">
        <v>41</v>
      </c>
      <c r="B12" s="19" t="s">
        <v>42</v>
      </c>
      <c r="C12" s="18">
        <v>400</v>
      </c>
      <c r="D12" s="18">
        <v>400</v>
      </c>
      <c r="E12" s="18">
        <v>400</v>
      </c>
      <c r="G12" s="30">
        <f>+C12+B7</f>
        <v>799</v>
      </c>
      <c r="H12" s="20">
        <f>+(D12*2)+C7</f>
        <v>1598</v>
      </c>
      <c r="I12" s="20">
        <f>+(E12*3)+D7</f>
        <v>2397</v>
      </c>
    </row>
    <row r="13" spans="1:9" ht="30" x14ac:dyDescent="0.25">
      <c r="A13" s="29" t="s">
        <v>52</v>
      </c>
      <c r="B13" s="19"/>
      <c r="C13" s="18"/>
      <c r="D13" s="18"/>
      <c r="E13" s="18"/>
      <c r="G13" s="20"/>
      <c r="H13" s="20"/>
      <c r="I13" s="20"/>
    </row>
    <row r="14" spans="1:9" ht="30" x14ac:dyDescent="0.25">
      <c r="A14" s="29" t="s">
        <v>51</v>
      </c>
      <c r="B14" s="19"/>
      <c r="C14" s="18"/>
      <c r="D14" s="18"/>
      <c r="E14" s="18"/>
      <c r="G14" s="20"/>
      <c r="H14" s="20"/>
      <c r="I14" s="20"/>
    </row>
    <row r="15" spans="1:9" x14ac:dyDescent="0.25">
      <c r="A15" s="29" t="s">
        <v>48</v>
      </c>
      <c r="B15" s="19"/>
      <c r="C15" s="18" t="s">
        <v>24</v>
      </c>
      <c r="D15" s="18"/>
      <c r="E15" s="18"/>
      <c r="G15" s="20"/>
      <c r="H15" s="20"/>
      <c r="I15" s="20"/>
    </row>
    <row r="16" spans="1:9" x14ac:dyDescent="0.25">
      <c r="A16" s="29" t="s">
        <v>50</v>
      </c>
      <c r="B16" s="19"/>
      <c r="C16" s="18"/>
      <c r="D16" s="18"/>
      <c r="E16" s="18"/>
      <c r="G16" s="20"/>
      <c r="H16" s="20"/>
      <c r="I16" s="20"/>
    </row>
    <row r="17" spans="1:9" x14ac:dyDescent="0.25">
      <c r="A17" s="29" t="s">
        <v>49</v>
      </c>
      <c r="B17" s="19"/>
      <c r="C17" s="18"/>
      <c r="D17" s="18"/>
      <c r="E17" s="18"/>
      <c r="G17" s="20"/>
      <c r="H17" s="20"/>
      <c r="I17" s="20"/>
    </row>
    <row r="18" spans="1:9" x14ac:dyDescent="0.25">
      <c r="A18" s="29"/>
      <c r="B18" s="19"/>
      <c r="C18" s="18"/>
      <c r="D18" s="18"/>
      <c r="E18" s="18"/>
      <c r="G18" s="20"/>
      <c r="H18" s="20"/>
      <c r="I18" s="20"/>
    </row>
    <row r="19" spans="1:9" x14ac:dyDescent="0.25">
      <c r="A19" s="12" t="s">
        <v>43</v>
      </c>
      <c r="B19" s="19" t="s">
        <v>44</v>
      </c>
      <c r="C19" s="18">
        <v>500</v>
      </c>
      <c r="D19" s="18">
        <v>500</v>
      </c>
      <c r="E19" s="18">
        <v>500</v>
      </c>
      <c r="G19" s="31">
        <f>+C19+B7</f>
        <v>899</v>
      </c>
      <c r="H19" s="18">
        <f>+(D19*2)+C7</f>
        <v>1798</v>
      </c>
      <c r="I19" s="18">
        <f>+(E19*3)+D7</f>
        <v>2697</v>
      </c>
    </row>
    <row r="20" spans="1:9" x14ac:dyDescent="0.25">
      <c r="A20" s="29" t="s">
        <v>53</v>
      </c>
      <c r="B20" s="19"/>
      <c r="C20" s="18"/>
      <c r="D20" s="18"/>
      <c r="E20" s="18"/>
      <c r="G20" s="18"/>
      <c r="H20" s="18"/>
      <c r="I20" s="18"/>
    </row>
    <row r="21" spans="1:9" x14ac:dyDescent="0.25">
      <c r="A21" s="29" t="s">
        <v>55</v>
      </c>
      <c r="B21" s="19"/>
      <c r="C21" s="18"/>
      <c r="D21" s="18"/>
      <c r="E21" s="18"/>
      <c r="G21" s="18"/>
      <c r="H21" s="18"/>
      <c r="I21" s="18"/>
    </row>
    <row r="22" spans="1:9" x14ac:dyDescent="0.25">
      <c r="A22" s="29" t="s">
        <v>54</v>
      </c>
      <c r="B22" s="19"/>
      <c r="C22" s="18"/>
      <c r="D22" s="18"/>
      <c r="E22" s="18"/>
      <c r="G22" s="18"/>
      <c r="H22" s="18"/>
      <c r="I22" s="18"/>
    </row>
    <row r="23" spans="1:9" x14ac:dyDescent="0.25">
      <c r="A23" s="18"/>
      <c r="B23" s="19"/>
      <c r="C23" s="18"/>
      <c r="D23" s="18"/>
      <c r="E23" s="18"/>
      <c r="G23" s="18"/>
      <c r="H23" s="18"/>
      <c r="I23" s="18"/>
    </row>
    <row r="24" spans="1:9" x14ac:dyDescent="0.25">
      <c r="A24" s="18"/>
      <c r="B24" s="19"/>
      <c r="C24" s="18"/>
      <c r="D24" s="18"/>
      <c r="E24" s="18"/>
      <c r="G24" s="18"/>
      <c r="H24" s="18"/>
      <c r="I24" s="18"/>
    </row>
    <row r="26" spans="1:9" x14ac:dyDescent="0.25">
      <c r="A26" s="94" t="s">
        <v>57</v>
      </c>
      <c r="B26" s="94"/>
      <c r="C26" s="23" t="s">
        <v>45</v>
      </c>
      <c r="D26" s="24"/>
    </row>
    <row r="27" spans="1:9" x14ac:dyDescent="0.25">
      <c r="A27" s="14" t="s">
        <v>36</v>
      </c>
      <c r="B27" s="14" t="s">
        <v>37</v>
      </c>
      <c r="C27" s="25" t="s">
        <v>46</v>
      </c>
      <c r="D27" s="15" t="s">
        <v>47</v>
      </c>
      <c r="E27" s="25" t="s">
        <v>23</v>
      </c>
    </row>
    <row r="28" spans="1:9" x14ac:dyDescent="0.25">
      <c r="A28" s="21" t="s">
        <v>41</v>
      </c>
      <c r="B28" s="22" t="s">
        <v>42</v>
      </c>
      <c r="C28" s="21">
        <v>700</v>
      </c>
      <c r="D28" s="21">
        <v>1400</v>
      </c>
      <c r="E28" s="21">
        <v>2100</v>
      </c>
    </row>
    <row r="29" spans="1:9" s="20" customFormat="1" x14ac:dyDescent="0.25">
      <c r="A29" s="18" t="s">
        <v>43</v>
      </c>
      <c r="B29" s="19" t="s">
        <v>44</v>
      </c>
      <c r="C29" s="26">
        <v>800</v>
      </c>
      <c r="D29" s="18">
        <v>1600</v>
      </c>
      <c r="E29" s="26">
        <v>2400</v>
      </c>
    </row>
    <row r="30" spans="1:9" x14ac:dyDescent="0.25">
      <c r="A30" s="27" t="s">
        <v>58</v>
      </c>
    </row>
  </sheetData>
  <mergeCells count="5">
    <mergeCell ref="A26:B26"/>
    <mergeCell ref="A2:E2"/>
    <mergeCell ref="A10:B10"/>
    <mergeCell ref="C10:E10"/>
    <mergeCell ref="G10:I10"/>
  </mergeCell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D885-E9BB-4414-91B8-B4C109C6EF86}">
  <sheetPr>
    <pageSetUpPr fitToPage="1"/>
  </sheetPr>
  <dimension ref="A1:O50"/>
  <sheetViews>
    <sheetView topLeftCell="A19" workbookViewId="0">
      <selection activeCell="A40" sqref="A40"/>
    </sheetView>
  </sheetViews>
  <sheetFormatPr defaultRowHeight="15" x14ac:dyDescent="0.25"/>
  <cols>
    <col min="1" max="1" width="31.85546875" bestFit="1" customWidth="1"/>
    <col min="2" max="6" width="13.140625" customWidth="1"/>
    <col min="7" max="7" width="15.85546875" customWidth="1"/>
    <col min="8" max="10" width="13.140625" customWidth="1"/>
    <col min="11" max="11" width="14.85546875" customWidth="1"/>
    <col min="12" max="14" width="13.140625" customWidth="1"/>
    <col min="15" max="15" width="10.28515625" customWidth="1"/>
  </cols>
  <sheetData>
    <row r="1" spans="1:15" x14ac:dyDescent="0.25">
      <c r="A1" s="1" t="s">
        <v>24</v>
      </c>
      <c r="H1" s="37"/>
    </row>
    <row r="2" spans="1:15" x14ac:dyDescent="0.25">
      <c r="H2" s="37"/>
    </row>
    <row r="3" spans="1:15" ht="25.5" x14ac:dyDescent="0.25">
      <c r="A3" s="49" t="s">
        <v>70</v>
      </c>
      <c r="B3" s="50" t="s">
        <v>71</v>
      </c>
      <c r="C3" s="51" t="s">
        <v>72</v>
      </c>
      <c r="D3" s="51" t="s">
        <v>73</v>
      </c>
      <c r="E3" s="51" t="s">
        <v>74</v>
      </c>
      <c r="F3" s="51" t="s">
        <v>75</v>
      </c>
      <c r="G3" s="51" t="s">
        <v>76</v>
      </c>
    </row>
    <row r="4" spans="1:15" x14ac:dyDescent="0.25">
      <c r="A4" t="s">
        <v>77</v>
      </c>
      <c r="B4" s="37">
        <v>10</v>
      </c>
      <c r="C4" s="37">
        <v>60</v>
      </c>
      <c r="D4" s="37">
        <v>95</v>
      </c>
      <c r="E4" s="37">
        <v>104</v>
      </c>
      <c r="F4" s="37">
        <v>100</v>
      </c>
      <c r="G4" s="37">
        <v>48</v>
      </c>
      <c r="H4" s="37">
        <v>289</v>
      </c>
    </row>
    <row r="5" spans="1:15" x14ac:dyDescent="0.25">
      <c r="A5" t="s">
        <v>78</v>
      </c>
      <c r="B5" s="37">
        <v>0</v>
      </c>
      <c r="C5" s="37">
        <v>0</v>
      </c>
      <c r="D5" s="37">
        <v>4</v>
      </c>
      <c r="E5" s="37">
        <v>5</v>
      </c>
      <c r="F5" s="37">
        <v>5</v>
      </c>
      <c r="G5" s="37">
        <v>0</v>
      </c>
      <c r="H5" s="37">
        <v>319</v>
      </c>
    </row>
    <row r="6" spans="1:15" x14ac:dyDescent="0.25">
      <c r="A6" t="s">
        <v>79</v>
      </c>
      <c r="B6" s="37">
        <v>0</v>
      </c>
      <c r="C6" s="37">
        <v>4</v>
      </c>
      <c r="D6" s="37">
        <v>4</v>
      </c>
      <c r="E6" s="37">
        <v>20</v>
      </c>
      <c r="F6" s="37">
        <v>18</v>
      </c>
      <c r="G6" s="37">
        <v>5</v>
      </c>
      <c r="H6" s="37">
        <v>319</v>
      </c>
    </row>
    <row r="7" spans="1:15" x14ac:dyDescent="0.25">
      <c r="A7" t="s">
        <v>80</v>
      </c>
      <c r="B7" s="37">
        <v>1</v>
      </c>
      <c r="C7" s="37">
        <v>9</v>
      </c>
      <c r="D7" s="37">
        <v>10</v>
      </c>
      <c r="E7" s="37">
        <v>16</v>
      </c>
      <c r="F7" s="37">
        <v>15</v>
      </c>
      <c r="G7" s="37">
        <v>3</v>
      </c>
      <c r="H7" s="37">
        <v>399</v>
      </c>
    </row>
    <row r="8" spans="1:15" x14ac:dyDescent="0.25">
      <c r="A8" t="s">
        <v>81</v>
      </c>
      <c r="B8" s="37">
        <v>1</v>
      </c>
      <c r="C8" s="37">
        <v>5</v>
      </c>
      <c r="D8" s="37">
        <v>7</v>
      </c>
      <c r="E8" s="37">
        <v>11</v>
      </c>
      <c r="F8" s="37">
        <v>11</v>
      </c>
      <c r="G8" s="37">
        <v>0</v>
      </c>
      <c r="H8" s="37">
        <v>499</v>
      </c>
    </row>
    <row r="9" spans="1:15" x14ac:dyDescent="0.25">
      <c r="A9" t="s">
        <v>82</v>
      </c>
      <c r="B9" s="37">
        <v>0</v>
      </c>
      <c r="C9" s="37">
        <v>1</v>
      </c>
      <c r="D9" s="37">
        <v>1</v>
      </c>
      <c r="E9" s="37">
        <v>1</v>
      </c>
      <c r="F9" s="37">
        <v>1</v>
      </c>
      <c r="G9" s="37">
        <v>0</v>
      </c>
      <c r="H9" s="37">
        <v>2000</v>
      </c>
      <c r="I9" s="37">
        <v>1000</v>
      </c>
    </row>
    <row r="10" spans="1:15" x14ac:dyDescent="0.25">
      <c r="A10" t="s">
        <v>83</v>
      </c>
      <c r="B10" s="37">
        <v>1</v>
      </c>
      <c r="C10" s="37">
        <v>2</v>
      </c>
      <c r="D10" s="37">
        <v>2</v>
      </c>
      <c r="E10" s="37">
        <v>2</v>
      </c>
      <c r="F10" s="37">
        <v>2</v>
      </c>
      <c r="G10" s="37">
        <v>2</v>
      </c>
    </row>
    <row r="11" spans="1:15" x14ac:dyDescent="0.25">
      <c r="A11" s="1" t="s">
        <v>84</v>
      </c>
      <c r="B11" s="44">
        <f>SUM(B4:B10)</f>
        <v>13</v>
      </c>
      <c r="C11" s="44">
        <f t="shared" ref="C11:G11" si="0">SUM(C4:C10)</f>
        <v>81</v>
      </c>
      <c r="D11" s="44">
        <f t="shared" si="0"/>
        <v>123</v>
      </c>
      <c r="E11" s="44">
        <f t="shared" si="0"/>
        <v>159</v>
      </c>
      <c r="F11" s="44">
        <f t="shared" si="0"/>
        <v>152</v>
      </c>
      <c r="G11" s="44">
        <f t="shared" si="0"/>
        <v>58</v>
      </c>
    </row>
    <row r="13" spans="1:15" ht="45" x14ac:dyDescent="0.25">
      <c r="A13" s="52" t="s">
        <v>85</v>
      </c>
      <c r="B13" s="53" t="s">
        <v>86</v>
      </c>
      <c r="C13" s="53" t="s">
        <v>49</v>
      </c>
      <c r="D13" s="53" t="s">
        <v>48</v>
      </c>
      <c r="E13" s="53" t="s">
        <v>50</v>
      </c>
      <c r="F13" s="53" t="s">
        <v>53</v>
      </c>
      <c r="G13" s="53" t="s">
        <v>55</v>
      </c>
      <c r="H13" s="53" t="s">
        <v>87</v>
      </c>
      <c r="I13" s="53" t="s">
        <v>88</v>
      </c>
      <c r="J13" s="53" t="s">
        <v>52</v>
      </c>
      <c r="K13" s="53" t="s">
        <v>51</v>
      </c>
      <c r="L13" s="53" t="s">
        <v>89</v>
      </c>
      <c r="M13" s="53" t="s">
        <v>54</v>
      </c>
      <c r="N13" s="53" t="s">
        <v>90</v>
      </c>
      <c r="O13" s="54" t="s">
        <v>91</v>
      </c>
    </row>
    <row r="14" spans="1:15" ht="15" customHeight="1" x14ac:dyDescent="0.25">
      <c r="A14" s="55" t="s">
        <v>92</v>
      </c>
      <c r="B14" s="18"/>
      <c r="C14" s="56"/>
      <c r="D14" s="56"/>
      <c r="E14" s="56"/>
      <c r="F14" s="56"/>
      <c r="G14" s="57"/>
      <c r="H14" s="99" t="s">
        <v>93</v>
      </c>
      <c r="I14" s="99"/>
      <c r="J14" s="58"/>
      <c r="K14" s="21"/>
      <c r="L14" s="56"/>
      <c r="M14" s="21"/>
      <c r="N14" s="21"/>
      <c r="O14" s="59"/>
    </row>
    <row r="15" spans="1:15" ht="30" customHeight="1" x14ac:dyDescent="0.25">
      <c r="A15" s="55" t="s">
        <v>94</v>
      </c>
      <c r="B15" s="18"/>
      <c r="C15" s="18"/>
      <c r="D15" s="18"/>
      <c r="E15" s="18"/>
      <c r="F15" s="18"/>
      <c r="G15" s="57"/>
      <c r="H15" s="19"/>
      <c r="I15" s="18"/>
      <c r="J15" s="58"/>
      <c r="K15" s="21"/>
      <c r="L15" s="18"/>
      <c r="M15" s="100" t="s">
        <v>95</v>
      </c>
      <c r="N15" s="21"/>
      <c r="O15" s="59"/>
    </row>
    <row r="16" spans="1:15" x14ac:dyDescent="0.25">
      <c r="A16" s="55" t="s">
        <v>96</v>
      </c>
      <c r="B16" s="18"/>
      <c r="C16" s="56"/>
      <c r="D16" s="56"/>
      <c r="E16" s="56"/>
      <c r="F16" s="56"/>
      <c r="G16" s="57"/>
      <c r="H16" s="19"/>
      <c r="I16" s="18"/>
      <c r="J16" s="58"/>
      <c r="K16" s="21"/>
      <c r="L16" s="60" t="s">
        <v>97</v>
      </c>
      <c r="M16" s="100"/>
      <c r="N16" s="21"/>
      <c r="O16" s="59"/>
    </row>
    <row r="17" spans="1:15" x14ac:dyDescent="0.25">
      <c r="A17" s="61" t="s">
        <v>98</v>
      </c>
      <c r="B17" s="62"/>
      <c r="C17" s="62"/>
      <c r="D17" s="62"/>
      <c r="E17" s="62"/>
      <c r="F17" s="62"/>
      <c r="G17" s="63"/>
      <c r="H17" s="64"/>
      <c r="I17" s="62"/>
      <c r="J17" s="65"/>
      <c r="K17" s="47"/>
      <c r="L17" s="62"/>
      <c r="M17" s="101"/>
      <c r="N17" s="47"/>
      <c r="O17" s="66"/>
    </row>
    <row r="18" spans="1:15" x14ac:dyDescent="0.25">
      <c r="A18" s="56"/>
      <c r="B18" s="18"/>
      <c r="C18" s="18"/>
      <c r="D18" s="18"/>
      <c r="E18" s="18"/>
      <c r="F18" s="18"/>
      <c r="G18" s="67"/>
      <c r="H18" s="19"/>
      <c r="I18" s="18"/>
      <c r="J18" s="68"/>
      <c r="K18" s="18"/>
      <c r="L18" s="18"/>
      <c r="M18" s="18"/>
      <c r="N18" s="18"/>
      <c r="O18" s="18"/>
    </row>
    <row r="19" spans="1:15" x14ac:dyDescent="0.25">
      <c r="A19" s="56"/>
      <c r="B19" s="18"/>
      <c r="C19" s="18"/>
      <c r="D19" s="18"/>
      <c r="E19" s="18"/>
      <c r="F19" s="18"/>
      <c r="G19" s="67"/>
      <c r="H19" s="19"/>
      <c r="I19" s="18"/>
      <c r="J19" s="68"/>
      <c r="K19" s="18"/>
      <c r="L19" s="18"/>
      <c r="M19" s="18"/>
      <c r="N19" s="18"/>
      <c r="O19" s="18"/>
    </row>
    <row r="20" spans="1:15" ht="45" x14ac:dyDescent="0.25">
      <c r="A20" s="69" t="s">
        <v>99</v>
      </c>
      <c r="B20" s="53" t="s">
        <v>86</v>
      </c>
      <c r="C20" s="53" t="s">
        <v>49</v>
      </c>
      <c r="D20" s="53" t="s">
        <v>48</v>
      </c>
      <c r="E20" s="53" t="s">
        <v>50</v>
      </c>
      <c r="F20" s="53" t="s">
        <v>53</v>
      </c>
      <c r="G20" s="53" t="s">
        <v>55</v>
      </c>
      <c r="H20" s="53" t="s">
        <v>87</v>
      </c>
      <c r="I20" s="53" t="s">
        <v>88</v>
      </c>
      <c r="J20" s="53" t="s">
        <v>52</v>
      </c>
      <c r="K20" s="53" t="s">
        <v>51</v>
      </c>
      <c r="L20" s="53" t="s">
        <v>89</v>
      </c>
      <c r="M20" s="53" t="s">
        <v>54</v>
      </c>
      <c r="N20" s="53" t="s">
        <v>90</v>
      </c>
      <c r="O20" s="54" t="s">
        <v>91</v>
      </c>
    </row>
    <row r="21" spans="1:15" x14ac:dyDescent="0.25">
      <c r="A21" s="55" t="s">
        <v>100</v>
      </c>
      <c r="B21" s="102" t="s">
        <v>0</v>
      </c>
      <c r="C21" s="70"/>
      <c r="D21" s="104" t="s">
        <v>24</v>
      </c>
      <c r="E21" s="70"/>
      <c r="F21" s="71" t="s">
        <v>101</v>
      </c>
      <c r="G21" s="104" t="s">
        <v>102</v>
      </c>
      <c r="H21" s="21"/>
      <c r="I21" s="21"/>
      <c r="J21" s="103" t="s">
        <v>103</v>
      </c>
      <c r="K21" s="21"/>
      <c r="L21" s="72" t="s">
        <v>93</v>
      </c>
      <c r="M21" s="21"/>
      <c r="N21" s="21"/>
      <c r="O21" s="73"/>
    </row>
    <row r="22" spans="1:15" ht="30" x14ac:dyDescent="0.25">
      <c r="A22" s="74" t="s">
        <v>104</v>
      </c>
      <c r="B22" s="103"/>
      <c r="C22" s="71" t="s">
        <v>105</v>
      </c>
      <c r="D22" s="104"/>
      <c r="E22" s="56"/>
      <c r="F22" s="75" t="s">
        <v>106</v>
      </c>
      <c r="G22" s="104"/>
      <c r="H22" s="21"/>
      <c r="I22" s="21"/>
      <c r="J22" s="103"/>
      <c r="K22" s="21"/>
      <c r="L22" s="21"/>
      <c r="M22" s="21"/>
      <c r="N22" s="71"/>
      <c r="O22" s="73">
        <v>11</v>
      </c>
    </row>
    <row r="23" spans="1:15" ht="30" x14ac:dyDescent="0.25">
      <c r="A23" s="74" t="s">
        <v>107</v>
      </c>
      <c r="B23" s="103"/>
      <c r="C23" s="76" t="s">
        <v>108</v>
      </c>
      <c r="D23" s="104"/>
      <c r="E23" s="56"/>
      <c r="F23" s="77" t="s">
        <v>109</v>
      </c>
      <c r="G23" s="104"/>
      <c r="H23" s="21"/>
      <c r="I23" s="21"/>
      <c r="J23" s="103"/>
      <c r="K23" s="21"/>
      <c r="L23" s="21"/>
      <c r="M23" s="21"/>
      <c r="N23" s="56"/>
      <c r="O23" s="73">
        <v>10</v>
      </c>
    </row>
    <row r="24" spans="1:15" ht="30" x14ac:dyDescent="0.25">
      <c r="A24" s="74" t="s">
        <v>110</v>
      </c>
      <c r="B24" s="103"/>
      <c r="C24" s="77" t="s">
        <v>109</v>
      </c>
      <c r="D24" s="104"/>
      <c r="E24" s="56"/>
      <c r="F24" s="78" t="s">
        <v>108</v>
      </c>
      <c r="G24" s="104"/>
      <c r="H24" s="21"/>
      <c r="I24" s="21"/>
      <c r="J24" s="103"/>
      <c r="K24" s="21"/>
      <c r="L24" s="21"/>
      <c r="M24" s="21"/>
      <c r="N24" s="56"/>
      <c r="O24" s="73">
        <v>10</v>
      </c>
    </row>
    <row r="25" spans="1:15" x14ac:dyDescent="0.25">
      <c r="A25" s="74" t="s">
        <v>111</v>
      </c>
      <c r="B25" s="103"/>
      <c r="C25" s="59"/>
      <c r="D25" s="104"/>
      <c r="E25" s="71"/>
      <c r="F25" s="71"/>
      <c r="G25" s="104"/>
      <c r="H25" s="21"/>
      <c r="I25" s="21"/>
      <c r="J25" s="103"/>
      <c r="K25" s="21"/>
      <c r="L25" s="79" t="s">
        <v>112</v>
      </c>
      <c r="M25" s="21"/>
      <c r="N25" s="18"/>
      <c r="O25" s="73"/>
    </row>
    <row r="26" spans="1:15" ht="30" x14ac:dyDescent="0.25">
      <c r="A26" s="74" t="s">
        <v>113</v>
      </c>
      <c r="B26" s="103"/>
      <c r="C26" s="80" t="s">
        <v>106</v>
      </c>
      <c r="D26" s="104"/>
      <c r="E26" s="56"/>
      <c r="F26" s="56"/>
      <c r="G26" s="104"/>
      <c r="H26" s="21"/>
      <c r="I26" s="21"/>
      <c r="J26" s="103"/>
      <c r="K26" s="21"/>
      <c r="L26" s="21"/>
      <c r="M26" s="71" t="s">
        <v>114</v>
      </c>
      <c r="N26" s="56"/>
      <c r="O26" s="73">
        <v>11</v>
      </c>
    </row>
    <row r="27" spans="1:15" x14ac:dyDescent="0.25">
      <c r="A27" s="74" t="s">
        <v>115</v>
      </c>
      <c r="B27" s="103"/>
      <c r="C27" s="56"/>
      <c r="D27" s="104"/>
      <c r="E27" s="56"/>
      <c r="F27" s="56"/>
      <c r="G27" s="104"/>
      <c r="H27" s="21"/>
      <c r="I27" s="21"/>
      <c r="J27" s="103"/>
      <c r="K27" s="21"/>
      <c r="L27" s="21"/>
      <c r="M27" s="76" t="s">
        <v>108</v>
      </c>
      <c r="N27" s="21"/>
      <c r="O27" s="73">
        <v>17</v>
      </c>
    </row>
    <row r="28" spans="1:15" ht="30" x14ac:dyDescent="0.25">
      <c r="A28" s="74" t="s">
        <v>116</v>
      </c>
      <c r="B28" s="103"/>
      <c r="C28" s="81"/>
      <c r="D28" s="104"/>
      <c r="E28" s="56"/>
      <c r="F28" s="56"/>
      <c r="G28" s="104"/>
      <c r="H28" s="21"/>
      <c r="I28" s="21"/>
      <c r="J28" s="103"/>
      <c r="K28" s="21"/>
      <c r="L28" s="21"/>
      <c r="M28" s="77" t="s">
        <v>109</v>
      </c>
      <c r="N28" s="21"/>
      <c r="O28" s="73">
        <v>14</v>
      </c>
    </row>
    <row r="29" spans="1:15" ht="30" x14ac:dyDescent="0.25">
      <c r="A29" s="74" t="s">
        <v>117</v>
      </c>
      <c r="B29" s="103"/>
      <c r="C29" s="81"/>
      <c r="D29" s="104"/>
      <c r="E29" s="56"/>
      <c r="F29" s="56"/>
      <c r="G29" s="104"/>
      <c r="H29" s="21"/>
      <c r="I29" s="21"/>
      <c r="J29" s="103"/>
      <c r="K29" s="21"/>
      <c r="L29" s="21"/>
      <c r="M29" s="80" t="s">
        <v>106</v>
      </c>
      <c r="N29" s="21"/>
      <c r="O29" s="73">
        <v>11</v>
      </c>
    </row>
    <row r="30" spans="1:15" ht="15" customHeight="1" x14ac:dyDescent="0.25">
      <c r="A30" s="55" t="s">
        <v>118</v>
      </c>
      <c r="B30" s="103"/>
      <c r="C30" s="56"/>
      <c r="D30" s="104"/>
      <c r="E30" s="56"/>
      <c r="F30" s="56"/>
      <c r="G30" s="104"/>
      <c r="H30" s="21"/>
      <c r="I30" s="21"/>
      <c r="J30" s="103"/>
      <c r="K30" s="21"/>
      <c r="L30" s="21"/>
      <c r="M30" s="21"/>
      <c r="N30" s="82" t="s">
        <v>119</v>
      </c>
      <c r="O30" s="59"/>
    </row>
    <row r="31" spans="1:15" ht="30" x14ac:dyDescent="0.25">
      <c r="A31" s="61" t="s">
        <v>120</v>
      </c>
      <c r="B31" s="83" t="s">
        <v>24</v>
      </c>
      <c r="C31" s="84"/>
      <c r="D31" s="105"/>
      <c r="E31" s="84"/>
      <c r="F31" s="84"/>
      <c r="G31" s="105"/>
      <c r="H31" s="85" t="s">
        <v>121</v>
      </c>
      <c r="I31" s="85" t="s">
        <v>121</v>
      </c>
      <c r="J31" s="106"/>
      <c r="K31" s="47"/>
      <c r="L31" s="47"/>
      <c r="M31" s="47"/>
      <c r="N31" s="47"/>
      <c r="O31" s="66"/>
    </row>
    <row r="33" spans="1:15" ht="45" x14ac:dyDescent="0.25">
      <c r="A33" s="69" t="s">
        <v>122</v>
      </c>
      <c r="B33" s="53" t="s">
        <v>86</v>
      </c>
      <c r="C33" s="53" t="s">
        <v>49</v>
      </c>
      <c r="D33" s="53" t="s">
        <v>48</v>
      </c>
      <c r="E33" s="53" t="s">
        <v>50</v>
      </c>
      <c r="F33" s="53" t="s">
        <v>53</v>
      </c>
      <c r="G33" s="53" t="s">
        <v>55</v>
      </c>
      <c r="H33" s="53" t="s">
        <v>87</v>
      </c>
      <c r="I33" s="53" t="s">
        <v>88</v>
      </c>
      <c r="J33" s="53" t="s">
        <v>52</v>
      </c>
      <c r="K33" s="53" t="s">
        <v>51</v>
      </c>
      <c r="L33" s="53" t="s">
        <v>89</v>
      </c>
      <c r="M33" s="53" t="s">
        <v>54</v>
      </c>
      <c r="N33" s="53" t="s">
        <v>90</v>
      </c>
      <c r="O33" s="54" t="s">
        <v>91</v>
      </c>
    </row>
    <row r="34" spans="1:15" x14ac:dyDescent="0.25">
      <c r="A34" s="55" t="s">
        <v>100</v>
      </c>
      <c r="B34" s="18"/>
      <c r="C34" s="56"/>
      <c r="D34" s="104" t="s">
        <v>102</v>
      </c>
      <c r="E34" s="56"/>
      <c r="F34" s="56"/>
      <c r="G34" s="86" t="s">
        <v>123</v>
      </c>
      <c r="H34" s="21"/>
      <c r="I34" s="100" t="s">
        <v>124</v>
      </c>
      <c r="J34" s="103" t="s">
        <v>103</v>
      </c>
      <c r="K34" s="21"/>
      <c r="L34" s="82" t="s">
        <v>93</v>
      </c>
      <c r="M34" s="21"/>
      <c r="N34" s="21"/>
      <c r="O34" s="59"/>
    </row>
    <row r="35" spans="1:15" ht="30" x14ac:dyDescent="0.25">
      <c r="A35" s="55" t="s">
        <v>125</v>
      </c>
      <c r="B35" s="18"/>
      <c r="C35" s="56"/>
      <c r="D35" s="104"/>
      <c r="E35" s="56"/>
      <c r="F35" s="56"/>
      <c r="G35" s="87" t="s">
        <v>126</v>
      </c>
      <c r="H35" s="19"/>
      <c r="I35" s="100"/>
      <c r="J35" s="103"/>
      <c r="K35" s="21"/>
      <c r="L35" s="21"/>
      <c r="M35" s="21"/>
      <c r="N35" s="21"/>
      <c r="O35" s="73">
        <v>10</v>
      </c>
    </row>
    <row r="36" spans="1:15" x14ac:dyDescent="0.25">
      <c r="A36" s="55" t="s">
        <v>127</v>
      </c>
      <c r="B36" s="18"/>
      <c r="C36" s="56"/>
      <c r="D36" s="104"/>
      <c r="E36" s="56"/>
      <c r="F36" s="56"/>
      <c r="G36" s="88" t="s">
        <v>128</v>
      </c>
      <c r="H36" s="19"/>
      <c r="I36" s="100"/>
      <c r="J36" s="103"/>
      <c r="K36" s="21"/>
      <c r="L36" s="21"/>
      <c r="M36" s="21"/>
      <c r="N36" s="21"/>
      <c r="O36" s="73">
        <v>11</v>
      </c>
    </row>
    <row r="37" spans="1:15" x14ac:dyDescent="0.25">
      <c r="A37" s="55" t="s">
        <v>129</v>
      </c>
      <c r="B37" s="56"/>
      <c r="C37" s="56"/>
      <c r="D37" s="104"/>
      <c r="E37" s="56"/>
      <c r="F37" s="56"/>
      <c r="G37" s="104" t="s">
        <v>130</v>
      </c>
      <c r="H37" s="19"/>
      <c r="I37" s="100"/>
      <c r="J37" s="103"/>
      <c r="K37" s="21"/>
      <c r="L37" s="21"/>
      <c r="M37" s="21"/>
      <c r="N37" s="21"/>
      <c r="O37" s="73">
        <v>21</v>
      </c>
    </row>
    <row r="38" spans="1:15" x14ac:dyDescent="0.25">
      <c r="A38" s="55" t="s">
        <v>96</v>
      </c>
      <c r="B38" s="18"/>
      <c r="C38" s="56"/>
      <c r="D38" s="104"/>
      <c r="E38" s="56"/>
      <c r="F38" s="56"/>
      <c r="G38" s="104"/>
      <c r="H38" s="19"/>
      <c r="I38" s="100"/>
      <c r="J38" s="103"/>
      <c r="K38" s="21"/>
      <c r="L38" s="82" t="s">
        <v>131</v>
      </c>
      <c r="M38" s="21"/>
      <c r="N38" s="21"/>
      <c r="O38" s="59"/>
    </row>
    <row r="39" spans="1:15" x14ac:dyDescent="0.25">
      <c r="A39" s="55"/>
      <c r="B39" s="18"/>
      <c r="C39" s="18"/>
      <c r="D39" s="104"/>
      <c r="E39" s="56"/>
      <c r="F39" s="89" t="s">
        <v>132</v>
      </c>
      <c r="G39" s="104"/>
      <c r="H39" s="19"/>
      <c r="I39" s="100"/>
      <c r="J39" s="103"/>
      <c r="K39" s="21"/>
      <c r="L39" s="21"/>
      <c r="M39" s="21"/>
      <c r="N39" s="21"/>
      <c r="O39" s="59"/>
    </row>
    <row r="40" spans="1:15" x14ac:dyDescent="0.25">
      <c r="A40" s="55" t="s">
        <v>133</v>
      </c>
      <c r="B40" s="18"/>
      <c r="C40" s="18"/>
      <c r="D40" s="104"/>
      <c r="E40" s="56"/>
      <c r="F40" s="90" t="s">
        <v>128</v>
      </c>
      <c r="G40" s="104"/>
      <c r="H40" s="19"/>
      <c r="I40" s="100"/>
      <c r="J40" s="103"/>
      <c r="K40" s="21"/>
      <c r="L40" s="21"/>
      <c r="M40" s="21"/>
      <c r="N40" s="21"/>
      <c r="O40" s="73">
        <v>11</v>
      </c>
    </row>
    <row r="41" spans="1:15" ht="30" x14ac:dyDescent="0.25">
      <c r="A41" s="55" t="s">
        <v>134</v>
      </c>
      <c r="B41" s="18"/>
      <c r="C41" s="18"/>
      <c r="D41" s="104"/>
      <c r="E41" s="56"/>
      <c r="F41" s="91" t="s">
        <v>126</v>
      </c>
      <c r="G41" s="104"/>
      <c r="H41" s="19"/>
      <c r="I41" s="100"/>
      <c r="J41" s="103"/>
      <c r="K41" s="21"/>
      <c r="L41" s="21"/>
      <c r="M41" s="21"/>
      <c r="N41" s="21"/>
      <c r="O41" s="73">
        <v>10</v>
      </c>
    </row>
    <row r="42" spans="1:15" x14ac:dyDescent="0.25">
      <c r="A42" s="55" t="s">
        <v>135</v>
      </c>
      <c r="B42" s="56"/>
      <c r="C42" s="56"/>
      <c r="D42" s="104"/>
      <c r="E42" s="56"/>
      <c r="F42" s="56"/>
      <c r="G42" s="104"/>
      <c r="H42" s="19"/>
      <c r="I42" s="100"/>
      <c r="J42" s="103"/>
      <c r="K42" s="21"/>
      <c r="L42" s="21"/>
      <c r="M42" s="21"/>
      <c r="N42" s="21"/>
      <c r="O42" s="73">
        <v>21</v>
      </c>
    </row>
    <row r="43" spans="1:15" x14ac:dyDescent="0.25">
      <c r="A43" s="55" t="s">
        <v>136</v>
      </c>
      <c r="B43" s="56" t="s">
        <v>24</v>
      </c>
      <c r="C43" s="56"/>
      <c r="D43" s="104"/>
      <c r="E43" s="56"/>
      <c r="F43" s="56"/>
      <c r="G43" s="104"/>
      <c r="H43" s="19" t="s">
        <v>24</v>
      </c>
      <c r="I43" s="21"/>
      <c r="J43" s="103"/>
      <c r="K43" s="21"/>
      <c r="L43" s="21"/>
      <c r="M43" s="21"/>
      <c r="N43" s="21"/>
      <c r="O43" s="59"/>
    </row>
    <row r="44" spans="1:15" ht="15" customHeight="1" x14ac:dyDescent="0.25">
      <c r="A44" s="61" t="s">
        <v>137</v>
      </c>
      <c r="B44" s="62"/>
      <c r="C44" s="84"/>
      <c r="D44" s="105"/>
      <c r="E44" s="84"/>
      <c r="F44" s="84"/>
      <c r="G44" s="105"/>
      <c r="H44" s="85" t="s">
        <v>138</v>
      </c>
      <c r="I44" s="47"/>
      <c r="J44" s="106"/>
      <c r="K44" s="47"/>
      <c r="L44" s="47"/>
      <c r="M44" s="47"/>
      <c r="N44" s="47"/>
      <c r="O44" s="66"/>
    </row>
    <row r="45" spans="1:15" x14ac:dyDescent="0.25">
      <c r="A45" s="56"/>
      <c r="B45" s="92"/>
      <c r="C45" s="92"/>
      <c r="D45" s="92"/>
      <c r="E45" s="92"/>
      <c r="F45" s="92"/>
      <c r="G45" s="92"/>
      <c r="H45" s="37"/>
    </row>
    <row r="46" spans="1:15" ht="45" x14ac:dyDescent="0.25">
      <c r="A46" s="69" t="s">
        <v>139</v>
      </c>
      <c r="B46" s="53" t="s">
        <v>86</v>
      </c>
      <c r="C46" s="53" t="s">
        <v>49</v>
      </c>
      <c r="D46" s="53" t="s">
        <v>48</v>
      </c>
      <c r="E46" s="53" t="s">
        <v>50</v>
      </c>
      <c r="F46" s="53" t="s">
        <v>53</v>
      </c>
      <c r="G46" s="53" t="s">
        <v>55</v>
      </c>
      <c r="H46" s="53" t="s">
        <v>87</v>
      </c>
      <c r="I46" s="53" t="s">
        <v>88</v>
      </c>
      <c r="J46" s="53" t="s">
        <v>52</v>
      </c>
      <c r="K46" s="53" t="s">
        <v>51</v>
      </c>
      <c r="L46" s="53" t="s">
        <v>89</v>
      </c>
      <c r="M46" s="53" t="s">
        <v>54</v>
      </c>
      <c r="N46" s="53" t="s">
        <v>90</v>
      </c>
      <c r="O46" s="54" t="s">
        <v>24</v>
      </c>
    </row>
    <row r="47" spans="1:15" ht="15" customHeight="1" x14ac:dyDescent="0.25">
      <c r="A47" s="55" t="s">
        <v>92</v>
      </c>
      <c r="B47" s="18"/>
      <c r="C47" s="56"/>
      <c r="D47" s="56"/>
      <c r="E47" s="56"/>
      <c r="F47" s="56"/>
      <c r="G47" s="104" t="s">
        <v>130</v>
      </c>
      <c r="H47" s="19"/>
      <c r="I47" s="18"/>
      <c r="J47" s="103" t="s">
        <v>103</v>
      </c>
      <c r="K47" s="21"/>
      <c r="L47" s="82" t="s">
        <v>93</v>
      </c>
      <c r="M47" s="21"/>
      <c r="N47" s="21"/>
      <c r="O47" s="73">
        <v>21</v>
      </c>
    </row>
    <row r="48" spans="1:15" x14ac:dyDescent="0.25">
      <c r="A48" s="55" t="s">
        <v>94</v>
      </c>
      <c r="B48" s="18"/>
      <c r="C48" s="18"/>
      <c r="D48" s="18"/>
      <c r="E48" s="18"/>
      <c r="F48" s="18"/>
      <c r="G48" s="104"/>
      <c r="H48" s="19"/>
      <c r="I48" s="18"/>
      <c r="J48" s="103"/>
      <c r="K48" s="21"/>
      <c r="L48" s="18"/>
      <c r="M48" s="21"/>
      <c r="N48" s="21"/>
      <c r="O48" s="73">
        <v>21</v>
      </c>
    </row>
    <row r="49" spans="1:15" x14ac:dyDescent="0.25">
      <c r="A49" s="55" t="s">
        <v>96</v>
      </c>
      <c r="B49" s="18"/>
      <c r="C49" s="56"/>
      <c r="D49" s="56"/>
      <c r="E49" s="56"/>
      <c r="F49" s="56"/>
      <c r="G49" s="104"/>
      <c r="H49" s="19"/>
      <c r="I49" s="18"/>
      <c r="J49" s="103"/>
      <c r="K49" s="21"/>
      <c r="L49" s="82" t="s">
        <v>97</v>
      </c>
      <c r="M49" s="21"/>
      <c r="N49" s="21"/>
      <c r="O49" s="73">
        <v>21</v>
      </c>
    </row>
    <row r="50" spans="1:15" x14ac:dyDescent="0.25">
      <c r="A50" s="61" t="s">
        <v>98</v>
      </c>
      <c r="B50" s="62"/>
      <c r="C50" s="62"/>
      <c r="D50" s="62"/>
      <c r="E50" s="62"/>
      <c r="F50" s="62"/>
      <c r="G50" s="105"/>
      <c r="H50" s="64"/>
      <c r="I50" s="62"/>
      <c r="J50" s="106"/>
      <c r="K50" s="47"/>
      <c r="L50" s="62"/>
      <c r="M50" s="47"/>
      <c r="N50" s="47"/>
      <c r="O50" s="93">
        <v>21</v>
      </c>
    </row>
  </sheetData>
  <mergeCells count="12">
    <mergeCell ref="D34:D44"/>
    <mergeCell ref="I34:I42"/>
    <mergeCell ref="J34:J44"/>
    <mergeCell ref="G37:G44"/>
    <mergeCell ref="G47:G50"/>
    <mergeCell ref="J47:J50"/>
    <mergeCell ref="H14:I14"/>
    <mergeCell ref="M15:M17"/>
    <mergeCell ref="B21:B30"/>
    <mergeCell ref="D21:D31"/>
    <mergeCell ref="G21:G31"/>
    <mergeCell ref="J21:J31"/>
  </mergeCells>
  <pageMargins left="0.7" right="0.7" top="0.75" bottom="0.75" header="0.3" footer="0.3"/>
  <pageSetup paperSize="5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</vt:lpstr>
      <vt:lpstr>suite-breakouts</vt:lpstr>
      <vt:lpstr>Room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Lee</dc:creator>
  <cp:lastModifiedBy>Allison Boucher</cp:lastModifiedBy>
  <cp:lastPrinted>2018-05-25T18:06:59Z</cp:lastPrinted>
  <dcterms:created xsi:type="dcterms:W3CDTF">2018-03-23T14:53:50Z</dcterms:created>
  <dcterms:modified xsi:type="dcterms:W3CDTF">2018-06-06T19:35:14Z</dcterms:modified>
</cp:coreProperties>
</file>