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utyfreecanada-my.sharepoint.com/personal/aboucher_fdfa_ca/Documents/FDFA/Allison's doc.s/Convention/Conv.Strategic Review/"/>
    </mc:Choice>
  </mc:AlternateContent>
  <bookViews>
    <workbookView xWindow="0" yWindow="0" windowWidth="21570" windowHeight="8070"/>
  </bookViews>
  <sheets>
    <sheet name="Proposed 2018 Dues&amp;Sponsorship" sheetId="4" r:id="rId1"/>
    <sheet name="2016 Sponsorship Format" sheetId="3" r:id="rId2"/>
  </sheets>
  <definedNames>
    <definedName name="_xlnm.Print_Titles" localSheetId="1">'2016 Sponsorship Format'!$2:$2</definedName>
  </definedNames>
  <calcPr calcId="171027"/>
</workbook>
</file>

<file path=xl/calcChain.xml><?xml version="1.0" encoding="utf-8"?>
<calcChain xmlns="http://schemas.openxmlformats.org/spreadsheetml/2006/main">
  <c r="F6" i="4" l="1"/>
  <c r="F10" i="4"/>
  <c r="F14" i="4"/>
  <c r="F18" i="4"/>
  <c r="F22" i="4"/>
  <c r="F26" i="4"/>
  <c r="F30" i="4"/>
  <c r="F34" i="4"/>
  <c r="F38" i="4"/>
  <c r="F42" i="4"/>
  <c r="F46" i="4"/>
  <c r="F50" i="4"/>
  <c r="F54" i="4"/>
  <c r="F58" i="4"/>
  <c r="F62" i="4"/>
  <c r="F66" i="4"/>
  <c r="F70" i="4"/>
  <c r="F74" i="4"/>
  <c r="C77" i="4"/>
  <c r="E6" i="4"/>
  <c r="E7" i="4"/>
  <c r="F7" i="4" s="1"/>
  <c r="E8" i="4"/>
  <c r="F8" i="4" s="1"/>
  <c r="E9" i="4"/>
  <c r="F9" i="4" s="1"/>
  <c r="E10" i="4"/>
  <c r="E11" i="4"/>
  <c r="F11" i="4" s="1"/>
  <c r="E12" i="4"/>
  <c r="F12" i="4" s="1"/>
  <c r="E13" i="4"/>
  <c r="F13" i="4" s="1"/>
  <c r="E14" i="4"/>
  <c r="E15" i="4"/>
  <c r="F15" i="4" s="1"/>
  <c r="E16" i="4"/>
  <c r="F16" i="4" s="1"/>
  <c r="E17" i="4"/>
  <c r="F17" i="4" s="1"/>
  <c r="E18" i="4"/>
  <c r="E19" i="4"/>
  <c r="F19" i="4" s="1"/>
  <c r="E20" i="4"/>
  <c r="F20" i="4" s="1"/>
  <c r="E21" i="4"/>
  <c r="F21" i="4" s="1"/>
  <c r="E22" i="4"/>
  <c r="E23" i="4"/>
  <c r="F23" i="4" s="1"/>
  <c r="E24" i="4"/>
  <c r="F24" i="4" s="1"/>
  <c r="E25" i="4"/>
  <c r="F25" i="4" s="1"/>
  <c r="E26" i="4"/>
  <c r="E27" i="4"/>
  <c r="F27" i="4" s="1"/>
  <c r="E28" i="4"/>
  <c r="F28" i="4" s="1"/>
  <c r="E29" i="4"/>
  <c r="F29" i="4" s="1"/>
  <c r="E30" i="4"/>
  <c r="E31" i="4"/>
  <c r="F31" i="4" s="1"/>
  <c r="E32" i="4"/>
  <c r="F32" i="4" s="1"/>
  <c r="E33" i="4"/>
  <c r="F33" i="4" s="1"/>
  <c r="E34" i="4"/>
  <c r="E35" i="4"/>
  <c r="F35" i="4" s="1"/>
  <c r="E36" i="4"/>
  <c r="F36" i="4" s="1"/>
  <c r="E37" i="4"/>
  <c r="F37" i="4" s="1"/>
  <c r="E38" i="4"/>
  <c r="E39" i="4"/>
  <c r="F39" i="4" s="1"/>
  <c r="E40" i="4"/>
  <c r="F40" i="4" s="1"/>
  <c r="E41" i="4"/>
  <c r="F41" i="4" s="1"/>
  <c r="E42" i="4"/>
  <c r="E43" i="4"/>
  <c r="F43" i="4" s="1"/>
  <c r="E44" i="4"/>
  <c r="F44" i="4" s="1"/>
  <c r="E45" i="4"/>
  <c r="F45" i="4" s="1"/>
  <c r="E46" i="4"/>
  <c r="E47" i="4"/>
  <c r="F47" i="4" s="1"/>
  <c r="E48" i="4"/>
  <c r="F48" i="4" s="1"/>
  <c r="E49" i="4"/>
  <c r="F49" i="4" s="1"/>
  <c r="E50" i="4"/>
  <c r="E51" i="4"/>
  <c r="F51" i="4" s="1"/>
  <c r="E52" i="4"/>
  <c r="F52" i="4" s="1"/>
  <c r="E53" i="4"/>
  <c r="F53" i="4" s="1"/>
  <c r="E54" i="4"/>
  <c r="E55" i="4"/>
  <c r="F55" i="4" s="1"/>
  <c r="E56" i="4"/>
  <c r="F56" i="4" s="1"/>
  <c r="E57" i="4"/>
  <c r="F57" i="4" s="1"/>
  <c r="E58" i="4"/>
  <c r="E59" i="4"/>
  <c r="F59" i="4" s="1"/>
  <c r="E60" i="4"/>
  <c r="F60" i="4" s="1"/>
  <c r="E61" i="4"/>
  <c r="F61" i="4" s="1"/>
  <c r="E62" i="4"/>
  <c r="E63" i="4"/>
  <c r="F63" i="4" s="1"/>
  <c r="E64" i="4"/>
  <c r="F64" i="4" s="1"/>
  <c r="E65" i="4"/>
  <c r="F65" i="4" s="1"/>
  <c r="E66" i="4"/>
  <c r="E67" i="4"/>
  <c r="F67" i="4" s="1"/>
  <c r="E68" i="4"/>
  <c r="F68" i="4" s="1"/>
  <c r="E69" i="4"/>
  <c r="F69" i="4" s="1"/>
  <c r="E70" i="4"/>
  <c r="E71" i="4"/>
  <c r="F71" i="4" s="1"/>
  <c r="E72" i="4"/>
  <c r="F72" i="4" s="1"/>
  <c r="E73" i="4"/>
  <c r="F73" i="4" s="1"/>
  <c r="E74" i="4"/>
  <c r="E75" i="4"/>
  <c r="F75" i="4" s="1"/>
  <c r="E76" i="4"/>
  <c r="F76" i="4" s="1"/>
  <c r="E5" i="4"/>
  <c r="F5" i="4" s="1"/>
  <c r="D77" i="4"/>
  <c r="B77" i="4"/>
  <c r="B79" i="4" l="1"/>
  <c r="D53" i="3" l="1"/>
  <c r="C53" i="3" l="1"/>
</calcChain>
</file>

<file path=xl/sharedStrings.xml><?xml version="1.0" encoding="utf-8"?>
<sst xmlns="http://schemas.openxmlformats.org/spreadsheetml/2006/main" count="239" uniqueCount="186">
  <si>
    <t>Sunday Operators Breakfast</t>
  </si>
  <si>
    <t>Duty Free Americas</t>
  </si>
  <si>
    <t>Tuesday Lunch</t>
  </si>
  <si>
    <t>Wednesday Lunch</t>
  </si>
  <si>
    <t>Diageo</t>
  </si>
  <si>
    <t>Bacardi Canada</t>
  </si>
  <si>
    <t>Pernod Ricard</t>
  </si>
  <si>
    <t>Molson</t>
  </si>
  <si>
    <t>Peller Estates</t>
  </si>
  <si>
    <t>RBH</t>
  </si>
  <si>
    <t>Imperial Tobacco</t>
  </si>
  <si>
    <t>Registration Bags</t>
  </si>
  <si>
    <t>Labatt</t>
  </si>
  <si>
    <t>Monday TFWA Lunch</t>
  </si>
  <si>
    <t xml:space="preserve">Turkey Hill </t>
  </si>
  <si>
    <t>TFWA</t>
  </si>
  <si>
    <t>Gala Video</t>
  </si>
  <si>
    <t>Gala Beer</t>
  </si>
  <si>
    <t>Labatt's</t>
  </si>
  <si>
    <t>JTI Macdonald Corp</t>
  </si>
  <si>
    <t>Proximo Spirits</t>
  </si>
  <si>
    <t>Fun Night</t>
  </si>
  <si>
    <t>Name Badge Holders</t>
  </si>
  <si>
    <t>confirmed</t>
  </si>
  <si>
    <t>JTI-Macdonald</t>
  </si>
  <si>
    <t>Protein Smooth Station</t>
  </si>
  <si>
    <t>Sunday Op's AM &amp; PM Coffee Breaks</t>
  </si>
  <si>
    <t>PMA</t>
  </si>
  <si>
    <t>Mon/Tues/Wed Breakfasts</t>
  </si>
  <si>
    <t>TIAC</t>
  </si>
  <si>
    <t>Sayan</t>
  </si>
  <si>
    <t>Suite Sign Board &amp; Listing/Sheets</t>
  </si>
  <si>
    <t>First China</t>
  </si>
  <si>
    <t>2016 Targets (gross)</t>
  </si>
  <si>
    <t>Charging Station/Directory Ad</t>
  </si>
  <si>
    <t>Final Approval/Confirmation</t>
  </si>
  <si>
    <t>Borders DF (Beam)</t>
  </si>
  <si>
    <t>Brown-Forman (WFH Travel)</t>
  </si>
  <si>
    <t>ALFA Brands/Pillitteri</t>
  </si>
  <si>
    <t>proposal sent</t>
  </si>
  <si>
    <t>Remy Cointreau</t>
  </si>
  <si>
    <t>JTI Comedy/live Music Event</t>
  </si>
  <si>
    <t>2016 Confirmed (gross)</t>
  </si>
  <si>
    <t>invoiced</t>
  </si>
  <si>
    <t>approved - confirmed</t>
  </si>
  <si>
    <t>Wine Classics</t>
  </si>
  <si>
    <t>NEW MEMBER</t>
  </si>
  <si>
    <t>Approved - paid</t>
  </si>
  <si>
    <t>Mark Anthony Group</t>
  </si>
  <si>
    <t>Media Cocktail (new)</t>
  </si>
  <si>
    <t>approved</t>
  </si>
  <si>
    <t>Trade Floor break - products only</t>
  </si>
  <si>
    <t>Turkey Hill and Krispy Kernels</t>
  </si>
  <si>
    <t>Sunday Op's PM Coffee Break</t>
  </si>
  <si>
    <t>DFX - 240 bags &amp; chocolates</t>
  </si>
  <si>
    <t>Sunday Operators Lunch/Tasting</t>
  </si>
  <si>
    <t>all approved - $$ received</t>
  </si>
  <si>
    <t>all approved - invoiced</t>
  </si>
  <si>
    <t>all approved</t>
  </si>
  <si>
    <t>TOTAL</t>
  </si>
  <si>
    <t>Sponsorship
Event</t>
  </si>
  <si>
    <t>Sponsor Target</t>
  </si>
  <si>
    <t>Krispy Kernels &amp; Turkey Hill providing product only 2016</t>
  </si>
  <si>
    <t>Godiva (2015)</t>
  </si>
  <si>
    <t>Patron (2015)</t>
  </si>
  <si>
    <t>Mark Anthony Brands (2015)</t>
  </si>
  <si>
    <t>Peller Estates (2014)</t>
  </si>
  <si>
    <t>Proximo Spirits (2014)</t>
  </si>
  <si>
    <t>Constellations Brands</t>
  </si>
  <si>
    <t>Distribution Fontaine (Charton Hobbs)</t>
  </si>
  <si>
    <t>Glencairn</t>
  </si>
  <si>
    <t>Haleybrooke</t>
  </si>
  <si>
    <t>Sleeman</t>
  </si>
  <si>
    <t>Liquor Dinner and Hospitality Lounge</t>
  </si>
  <si>
    <t>Monday Gala Evening</t>
  </si>
  <si>
    <t>Gala Red Wine</t>
  </si>
  <si>
    <t xml:space="preserve">Gala White Wine </t>
  </si>
  <si>
    <t xml:space="preserve">Sparkling Wine </t>
  </si>
  <si>
    <t xml:space="preserve">Gala Ice Wine </t>
  </si>
  <si>
    <t xml:space="preserve"> G.Marquis (WFH Travel)</t>
  </si>
  <si>
    <t>FRAGRANCE</t>
  </si>
  <si>
    <t>DFX</t>
  </si>
  <si>
    <t>Distribution Fontaine</t>
  </si>
  <si>
    <t>Estee Lauder</t>
  </si>
  <si>
    <t>IBBI</t>
  </si>
  <si>
    <t>Michel Germain</t>
  </si>
  <si>
    <t>Tito's Vodka (WFH Travel 2015)</t>
  </si>
  <si>
    <t>Registration Breaks (beverage sponsor)</t>
  </si>
  <si>
    <t>ALFA/Pilletteri</t>
  </si>
  <si>
    <t>Difference</t>
  </si>
  <si>
    <t>Suppliers Name</t>
  </si>
  <si>
    <t>A.T. Storrs Ltd.</t>
  </si>
  <si>
    <t>ACI Brands Inc.</t>
  </si>
  <si>
    <t>Alexander Kalifano</t>
  </si>
  <si>
    <t>Aliments Krispy Kernels</t>
  </si>
  <si>
    <t>ARZ Steel</t>
  </si>
  <si>
    <t>Biodelices</t>
  </si>
  <si>
    <t>Bulova Watches</t>
  </si>
  <si>
    <t>Canadian Hat</t>
  </si>
  <si>
    <t>Champs</t>
  </si>
  <si>
    <t>Citizen Watch Company</t>
  </si>
  <si>
    <t>Creative Planogram (CPC)</t>
  </si>
  <si>
    <t>Distribution GVA Inc.</t>
  </si>
  <si>
    <t>First China Tobacco</t>
  </si>
  <si>
    <t>Fossil</t>
  </si>
  <si>
    <t>Glencairn Distribution</t>
  </si>
  <si>
    <t>Godiva Chocolatier</t>
  </si>
  <si>
    <t>Heart Industries</t>
  </si>
  <si>
    <t>Havana House</t>
  </si>
  <si>
    <t>J.C. Newman Cigar Company_USD</t>
  </si>
  <si>
    <t>Jakeman's Maple Products</t>
  </si>
  <si>
    <t>JC Ricard (Ric'Art Holdings)</t>
  </si>
  <si>
    <t>Konzelmann Estate Winery</t>
  </si>
  <si>
    <t>Loftan</t>
  </si>
  <si>
    <t>Majorica Jewellery</t>
  </si>
  <si>
    <t>Manitobah Mukluks</t>
  </si>
  <si>
    <t>Mark Anthony Brands</t>
  </si>
  <si>
    <t>Nect'art de Fleurs</t>
  </si>
  <si>
    <t>Northern Souvenirs</t>
  </si>
  <si>
    <t>North Shore Tobacco</t>
  </si>
  <si>
    <t>Optiset</t>
  </si>
  <si>
    <t>Park Ave</t>
  </si>
  <si>
    <t>Peter Mielzynski Agencies Ltd.</t>
  </si>
  <si>
    <t>Pook Hockey Sockey</t>
  </si>
  <si>
    <t>Proximo (with WFH Travel)</t>
  </si>
  <si>
    <t>Roam Mobility (under new name)</t>
  </si>
  <si>
    <t>SBO Distributors</t>
  </si>
  <si>
    <t>Scandinavian</t>
  </si>
  <si>
    <t>SeaChange Seafoods</t>
  </si>
  <si>
    <t>Sleeman Breweries</t>
  </si>
  <si>
    <t>Suraj Enterprises Inc.</t>
  </si>
  <si>
    <t>Thanks a Million</t>
  </si>
  <si>
    <t>The Patron Spirits Company USD</t>
  </si>
  <si>
    <t>V.P.I. Canada Ltd.</t>
  </si>
  <si>
    <t>WFH Travel Retail</t>
  </si>
  <si>
    <t>Y Olive</t>
  </si>
  <si>
    <t>Constellation Brands</t>
  </si>
  <si>
    <t>House of Horvath</t>
  </si>
  <si>
    <t>L.B. Maple Treats</t>
  </si>
  <si>
    <t>Bacardi Canada Inc.</t>
  </si>
  <si>
    <t>Remy Cointreau (Select Wines)</t>
  </si>
  <si>
    <t>Turkey Hill Sugarbush</t>
  </si>
  <si>
    <t>Borders Duty Free Agency</t>
  </si>
  <si>
    <t>DFX Distribution/Beler Holdings</t>
  </si>
  <si>
    <t>Diageo Canada</t>
  </si>
  <si>
    <t>Distribution Fontaine  Inc.</t>
  </si>
  <si>
    <t>Estee Lauder Travel Retailing_USD</t>
  </si>
  <si>
    <t>Imperial Tobacco Canada</t>
  </si>
  <si>
    <t>JTI-Macdonald Corp.</t>
  </si>
  <si>
    <t>Labatt Breweries International</t>
  </si>
  <si>
    <t>Liquor Control Board of Ontario</t>
  </si>
  <si>
    <t>L'OREAL (Parbel)</t>
  </si>
  <si>
    <t>Molson Breweries</t>
  </si>
  <si>
    <t>Peller Estates Winery</t>
  </si>
  <si>
    <t>Pernod Ricard Americas Travel Retail</t>
  </si>
  <si>
    <t>Rothmans Benson &amp; Hedges Inc.</t>
  </si>
  <si>
    <t>Colour Shock Media</t>
  </si>
  <si>
    <t>Armagh POS</t>
  </si>
  <si>
    <t>TSM</t>
  </si>
  <si>
    <t>SERVICE SUPPLIERS</t>
  </si>
  <si>
    <t>Total Increase</t>
  </si>
  <si>
    <t>ALFA Brands Corporation</t>
  </si>
  <si>
    <t>2017 Dues Only</t>
  </si>
  <si>
    <t>2018 Proposed Combined</t>
  </si>
  <si>
    <t>Haleybrooke International</t>
  </si>
  <si>
    <t>Exclusive Operators Lunch</t>
  </si>
  <si>
    <t>Prev. Paid for Sponsorship</t>
  </si>
  <si>
    <t>NOTES</t>
  </si>
  <si>
    <t>World Class Brands</t>
  </si>
  <si>
    <t>%</t>
  </si>
  <si>
    <t>Suppliers in blue font do not typically attend convention</t>
  </si>
  <si>
    <t>PROPOSED SUPPLIER MEMBERSHIP &amp; SPONSORSHIP FEES</t>
  </si>
  <si>
    <t>SALES THRESHOLDS</t>
  </si>
  <si>
    <t>Sales under $500K</t>
  </si>
  <si>
    <t>Sales $500-$1M</t>
  </si>
  <si>
    <t>Sales $1M-$1.5M</t>
  </si>
  <si>
    <t>Sales over $1.5M</t>
  </si>
  <si>
    <t>See Current Sales Thresholds below</t>
  </si>
  <si>
    <t xml:space="preserve">2016 FDFA Convention Sponsorship </t>
  </si>
  <si>
    <t>sponsorship $ comes from different suppliers (BF, Titos)</t>
  </si>
  <si>
    <t>Exclusive Lounge Event Tuesday evening</t>
  </si>
  <si>
    <t>Includes name badge lanyards</t>
  </si>
  <si>
    <t>Includes Liquor dinner and Monday lounge</t>
  </si>
  <si>
    <t>Tuesday lunch and Monday Lounge</t>
  </si>
  <si>
    <t>Breakfast/Lunches as per prior years</t>
  </si>
  <si>
    <t>Gala sponsor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</si>
</sst>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;[Red]\-&quot;$&quot;#,##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2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0"/>
      <color rgb="FFFF0000"/>
      <name val="Trebuchet MS"/>
      <family val="2"/>
    </font>
    <font>
      <sz val="10"/>
      <color rgb="FFFF0000"/>
      <name val="Trebuchet MS"/>
      <family val="2"/>
    </font>
    <font>
      <sz val="10"/>
      <color indexed="10"/>
      <name val="Trebuchet MS"/>
      <family val="2"/>
    </font>
    <font>
      <b/>
      <sz val="11"/>
      <name val="Trebuchet MS"/>
      <family val="2"/>
    </font>
    <font>
      <sz val="10"/>
      <name val="Arial"/>
      <family val="2"/>
    </font>
    <font>
      <strike/>
      <sz val="10"/>
      <name val="Cambria"/>
      <family val="1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theme="4" tint="-0.249977111117893"/>
      <name val="Arial"/>
      <family val="2"/>
    </font>
    <font>
      <b/>
      <sz val="10"/>
      <color theme="3" tint="-0.249977111117893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4"/>
      <name val="Arial"/>
      <family val="2"/>
    </font>
    <font>
      <sz val="1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/>
    <xf numFmtId="0" fontId="0" fillId="0" borderId="0" xfId="0" applyFill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164" fontId="7" fillId="0" borderId="4" xfId="1" applyNumberFormat="1" applyFont="1" applyFill="1" applyBorder="1"/>
    <xf numFmtId="0" fontId="1" fillId="0" borderId="0" xfId="0" applyFont="1"/>
    <xf numFmtId="0" fontId="0" fillId="0" borderId="0" xfId="0" applyFill="1" applyAlignment="1">
      <alignment horizontal="center" vertical="center"/>
    </xf>
    <xf numFmtId="164" fontId="5" fillId="0" borderId="0" xfId="1" applyNumberFormat="1" applyFont="1" applyFill="1" applyBorder="1"/>
    <xf numFmtId="0" fontId="6" fillId="0" borderId="4" xfId="0" applyFont="1" applyFill="1" applyBorder="1"/>
    <xf numFmtId="0" fontId="6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horizontal="left" wrapText="1" indent="1"/>
    </xf>
    <xf numFmtId="0" fontId="0" fillId="4" borderId="0" xfId="0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5" fillId="0" borderId="9" xfId="0" applyFont="1" applyFill="1" applyBorder="1"/>
    <xf numFmtId="0" fontId="5" fillId="0" borderId="10" xfId="0" applyFont="1" applyFill="1" applyBorder="1" applyAlignment="1">
      <alignment horizontal="center"/>
    </xf>
    <xf numFmtId="164" fontId="5" fillId="0" borderId="10" xfId="1" applyNumberFormat="1" applyFont="1" applyFill="1" applyBorder="1"/>
    <xf numFmtId="164" fontId="6" fillId="0" borderId="4" xfId="1" applyNumberFormat="1" applyFont="1" applyFill="1" applyBorder="1"/>
    <xf numFmtId="0" fontId="6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4" fontId="8" fillId="0" borderId="4" xfId="1" applyNumberFormat="1" applyFont="1" applyFill="1" applyBorder="1"/>
    <xf numFmtId="0" fontId="8" fillId="0" borderId="4" xfId="0" applyFont="1" applyFill="1" applyBorder="1" applyAlignment="1">
      <alignment horizontal="center" wrapText="1"/>
    </xf>
    <xf numFmtId="44" fontId="6" fillId="0" borderId="4" xfId="2" applyFont="1" applyFill="1" applyBorder="1" applyAlignment="1">
      <alignment horizontal="center" wrapText="1"/>
    </xf>
    <xf numFmtId="164" fontId="6" fillId="0" borderId="4" xfId="1" applyNumberFormat="1" applyFont="1" applyFill="1" applyBorder="1" applyAlignment="1">
      <alignment vertical="center"/>
    </xf>
    <xf numFmtId="164" fontId="8" fillId="0" borderId="4" xfId="1" applyNumberFormat="1" applyFont="1" applyFill="1" applyBorder="1" applyAlignment="1">
      <alignment vertical="center"/>
    </xf>
    <xf numFmtId="164" fontId="6" fillId="0" borderId="4" xfId="1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44" fontId="6" fillId="0" borderId="4" xfId="2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44" fontId="6" fillId="0" borderId="4" xfId="2" applyFont="1" applyFill="1" applyBorder="1" applyAlignment="1">
      <alignment horizontal="center" vertical="center" wrapText="1"/>
    </xf>
    <xf numFmtId="164" fontId="5" fillId="5" borderId="4" xfId="1" applyNumberFormat="1" applyFont="1" applyFill="1" applyBorder="1"/>
    <xf numFmtId="164" fontId="5" fillId="5" borderId="4" xfId="1" applyNumberFormat="1" applyFont="1" applyFill="1" applyBorder="1" applyAlignment="1">
      <alignment vertical="center"/>
    </xf>
    <xf numFmtId="164" fontId="7" fillId="5" borderId="4" xfId="1" applyNumberFormat="1" applyFont="1" applyFill="1" applyBorder="1" applyAlignment="1">
      <alignment vertical="center"/>
    </xf>
    <xf numFmtId="164" fontId="5" fillId="5" borderId="4" xfId="1" applyNumberFormat="1" applyFont="1" applyFill="1" applyBorder="1" applyAlignment="1">
      <alignment horizontal="right"/>
    </xf>
    <xf numFmtId="164" fontId="5" fillId="5" borderId="10" xfId="1" applyNumberFormat="1" applyFont="1" applyFill="1" applyBorder="1"/>
    <xf numFmtId="0" fontId="10" fillId="0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164" fontId="5" fillId="0" borderId="1" xfId="1" applyNumberFormat="1" applyFont="1" applyFill="1" applyBorder="1"/>
    <xf numFmtId="0" fontId="2" fillId="0" borderId="3" xfId="0" applyFont="1" applyFill="1" applyBorder="1" applyAlignment="1">
      <alignment horizontal="center" vertical="center"/>
    </xf>
    <xf numFmtId="164" fontId="6" fillId="0" borderId="7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center" vertical="center"/>
    </xf>
    <xf numFmtId="164" fontId="5" fillId="5" borderId="7" xfId="1" applyNumberFormat="1" applyFont="1" applyFill="1" applyBorder="1" applyAlignment="1">
      <alignment horizontal="center" vertical="center"/>
    </xf>
    <xf numFmtId="164" fontId="5" fillId="5" borderId="8" xfId="1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2" fillId="0" borderId="0" xfId="0" applyFont="1"/>
    <xf numFmtId="0" fontId="1" fillId="0" borderId="4" xfId="0" applyFont="1" applyBorder="1"/>
    <xf numFmtId="0" fontId="0" fillId="0" borderId="4" xfId="0" applyBorder="1"/>
    <xf numFmtId="0" fontId="3" fillId="0" borderId="4" xfId="0" applyFont="1" applyBorder="1"/>
    <xf numFmtId="0" fontId="1" fillId="0" borderId="4" xfId="0" applyFont="1" applyFill="1" applyBorder="1"/>
    <xf numFmtId="0" fontId="3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/>
    <xf numFmtId="0" fontId="1" fillId="4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9" fontId="1" fillId="0" borderId="4" xfId="0" applyNumberFormat="1" applyFont="1" applyFill="1" applyBorder="1"/>
    <xf numFmtId="41" fontId="1" fillId="0" borderId="4" xfId="1" applyNumberFormat="1" applyFont="1" applyFill="1" applyBorder="1"/>
    <xf numFmtId="49" fontId="1" fillId="0" borderId="12" xfId="0" applyNumberFormat="1" applyFont="1" applyFill="1" applyBorder="1"/>
    <xf numFmtId="49" fontId="1" fillId="0" borderId="13" xfId="0" applyNumberFormat="1" applyFont="1" applyFill="1" applyBorder="1"/>
    <xf numFmtId="41" fontId="1" fillId="0" borderId="11" xfId="1" applyNumberFormat="1" applyFont="1" applyFill="1" applyBorder="1"/>
    <xf numFmtId="49" fontId="1" fillId="0" borderId="0" xfId="0" applyNumberFormat="1" applyFont="1" applyFill="1" applyBorder="1"/>
    <xf numFmtId="41" fontId="1" fillId="0" borderId="0" xfId="1" applyNumberFormat="1" applyFont="1" applyFill="1" applyBorder="1"/>
    <xf numFmtId="49" fontId="13" fillId="0" borderId="0" xfId="0" applyNumberFormat="1" applyFont="1" applyFill="1"/>
    <xf numFmtId="0" fontId="4" fillId="0" borderId="0" xfId="0" applyFont="1"/>
    <xf numFmtId="0" fontId="3" fillId="0" borderId="14" xfId="0" applyNumberFormat="1" applyFont="1" applyFill="1" applyBorder="1"/>
    <xf numFmtId="41" fontId="1" fillId="0" borderId="14" xfId="1" applyNumberFormat="1" applyFont="1" applyFill="1" applyBorder="1"/>
    <xf numFmtId="0" fontId="1" fillId="0" borderId="0" xfId="0" applyNumberFormat="1" applyFont="1" applyFill="1" applyBorder="1"/>
    <xf numFmtId="41" fontId="1" fillId="0" borderId="3" xfId="1" applyNumberFormat="1" applyFont="1" applyFill="1" applyBorder="1"/>
    <xf numFmtId="0" fontId="1" fillId="0" borderId="3" xfId="0" applyNumberFormat="1" applyFont="1" applyFill="1" applyBorder="1"/>
    <xf numFmtId="41" fontId="1" fillId="0" borderId="7" xfId="1" applyNumberFormat="1" applyFont="1" applyFill="1" applyBorder="1"/>
    <xf numFmtId="41" fontId="3" fillId="0" borderId="1" xfId="1" applyNumberFormat="1" applyFont="1" applyFill="1" applyBorder="1"/>
    <xf numFmtId="41" fontId="1" fillId="0" borderId="8" xfId="1" applyNumberFormat="1" applyFont="1" applyFill="1" applyBorder="1"/>
    <xf numFmtId="49" fontId="3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Fill="1" applyBorder="1"/>
    <xf numFmtId="49" fontId="14" fillId="0" borderId="4" xfId="0" applyNumberFormat="1" applyFont="1" applyFill="1" applyBorder="1"/>
    <xf numFmtId="41" fontId="3" fillId="0" borderId="0" xfId="1" applyNumberFormat="1" applyFont="1" applyFill="1" applyBorder="1"/>
    <xf numFmtId="49" fontId="3" fillId="0" borderId="0" xfId="0" applyNumberFormat="1" applyFont="1" applyFill="1" applyBorder="1"/>
    <xf numFmtId="0" fontId="3" fillId="0" borderId="0" xfId="0" applyFont="1" applyFill="1"/>
    <xf numFmtId="41" fontId="3" fillId="0" borderId="2" xfId="1" applyNumberFormat="1" applyFont="1" applyFill="1" applyBorder="1"/>
    <xf numFmtId="164" fontId="0" fillId="0" borderId="8" xfId="1" applyNumberFormat="1" applyFont="1" applyFill="1" applyBorder="1"/>
    <xf numFmtId="164" fontId="3" fillId="0" borderId="8" xfId="1" applyNumberFormat="1" applyFont="1" applyFill="1" applyBorder="1"/>
    <xf numFmtId="164" fontId="3" fillId="0" borderId="4" xfId="1" applyNumberFormat="1" applyFont="1" applyFill="1" applyBorder="1"/>
    <xf numFmtId="0" fontId="3" fillId="0" borderId="15" xfId="0" applyFont="1" applyBorder="1" applyAlignment="1">
      <alignment horizontal="center" vertical="center"/>
    </xf>
    <xf numFmtId="164" fontId="14" fillId="0" borderId="8" xfId="1" applyNumberFormat="1" applyFont="1" applyFill="1" applyBorder="1"/>
    <xf numFmtId="49" fontId="15" fillId="0" borderId="12" xfId="0" applyNumberFormat="1" applyFont="1" applyFill="1" applyBorder="1"/>
    <xf numFmtId="9" fontId="0" fillId="0" borderId="4" xfId="3" applyFont="1" applyFill="1" applyBorder="1"/>
    <xf numFmtId="9" fontId="14" fillId="0" borderId="4" xfId="3" applyFont="1" applyFill="1" applyBorder="1"/>
    <xf numFmtId="0" fontId="16" fillId="0" borderId="0" xfId="0" applyFont="1"/>
    <xf numFmtId="0" fontId="3" fillId="0" borderId="16" xfId="0" applyFont="1" applyBorder="1"/>
    <xf numFmtId="0" fontId="0" fillId="0" borderId="17" xfId="0" applyBorder="1"/>
    <xf numFmtId="0" fontId="1" fillId="0" borderId="18" xfId="0" applyFont="1" applyBorder="1"/>
    <xf numFmtId="6" fontId="0" fillId="0" borderId="19" xfId="0" applyNumberFormat="1" applyBorder="1"/>
    <xf numFmtId="0" fontId="1" fillId="0" borderId="20" xfId="0" applyFont="1" applyBorder="1"/>
    <xf numFmtId="6" fontId="0" fillId="0" borderId="21" xfId="0" applyNumberFormat="1" applyBorder="1"/>
    <xf numFmtId="0" fontId="17" fillId="0" borderId="4" xfId="0" applyFont="1" applyFill="1" applyBorder="1"/>
    <xf numFmtId="44" fontId="17" fillId="0" borderId="4" xfId="2" applyFont="1" applyFill="1" applyBorder="1" applyAlignment="1">
      <alignment horizontal="center"/>
    </xf>
    <xf numFmtId="164" fontId="17" fillId="0" borderId="4" xfId="1" applyNumberFormat="1" applyFont="1" applyFill="1" applyBorder="1"/>
    <xf numFmtId="164" fontId="18" fillId="5" borderId="4" xfId="1" applyNumberFormat="1" applyFont="1" applyFill="1" applyBorder="1"/>
    <xf numFmtId="9" fontId="0" fillId="0" borderId="8" xfId="3" applyFont="1" applyFill="1" applyBorder="1"/>
    <xf numFmtId="0" fontId="19" fillId="0" borderId="0" xfId="0" applyFont="1" applyAlignment="1">
      <alignment horizontal="center" vertical="center"/>
    </xf>
    <xf numFmtId="49" fontId="20" fillId="0" borderId="4" xfId="0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selection activeCell="G5" sqref="G5"/>
    </sheetView>
  </sheetViews>
  <sheetFormatPr defaultRowHeight="12.75" x14ac:dyDescent="0.2"/>
  <cols>
    <col min="1" max="1" width="31.140625" customWidth="1"/>
    <col min="2" max="2" width="9.140625" customWidth="1"/>
    <col min="3" max="3" width="12.28515625" customWidth="1"/>
    <col min="4" max="4" width="10.85546875" style="1" customWidth="1"/>
    <col min="5" max="5" width="10.5703125" customWidth="1"/>
    <col min="6" max="6" width="8" customWidth="1"/>
    <col min="7" max="7" width="49.140625" customWidth="1"/>
  </cols>
  <sheetData>
    <row r="1" spans="1:7" ht="27" customHeight="1" x14ac:dyDescent="0.2">
      <c r="A1" s="118" t="s">
        <v>171</v>
      </c>
      <c r="B1" s="118"/>
      <c r="C1" s="118"/>
      <c r="D1" s="118"/>
      <c r="E1" s="118"/>
      <c r="F1" s="118"/>
    </row>
    <row r="2" spans="1:7" ht="17.25" customHeight="1" x14ac:dyDescent="0.2">
      <c r="A2" s="106" t="s">
        <v>170</v>
      </c>
    </row>
    <row r="3" spans="1:7" ht="17.25" customHeight="1" x14ac:dyDescent="0.2">
      <c r="A3" s="1" t="s">
        <v>177</v>
      </c>
    </row>
    <row r="4" spans="1:7" ht="50.25" customHeight="1" thickBot="1" x14ac:dyDescent="0.25">
      <c r="A4" s="88" t="s">
        <v>90</v>
      </c>
      <c r="B4" s="91" t="s">
        <v>162</v>
      </c>
      <c r="C4" s="91" t="s">
        <v>166</v>
      </c>
      <c r="D4" s="89" t="s">
        <v>163</v>
      </c>
      <c r="E4" s="90" t="s">
        <v>89</v>
      </c>
      <c r="F4" s="90" t="s">
        <v>169</v>
      </c>
      <c r="G4" s="101" t="s">
        <v>167</v>
      </c>
    </row>
    <row r="5" spans="1:7" x14ac:dyDescent="0.2">
      <c r="A5" s="92" t="s">
        <v>91</v>
      </c>
      <c r="B5" s="87">
        <v>615</v>
      </c>
      <c r="C5" s="87">
        <v>0</v>
      </c>
      <c r="D5" s="99">
        <v>1000</v>
      </c>
      <c r="E5" s="98">
        <f>D5-C5-B5</f>
        <v>385</v>
      </c>
      <c r="F5" s="117">
        <f>E5/B5</f>
        <v>0.62601626016260159</v>
      </c>
    </row>
    <row r="6" spans="1:7" x14ac:dyDescent="0.2">
      <c r="A6" s="71" t="s">
        <v>92</v>
      </c>
      <c r="B6" s="72">
        <v>615</v>
      </c>
      <c r="C6" s="72">
        <v>0</v>
      </c>
      <c r="D6" s="100">
        <v>1000</v>
      </c>
      <c r="E6" s="98">
        <f t="shared" ref="E6:E69" si="0">D6-C6-B6</f>
        <v>385</v>
      </c>
      <c r="F6" s="104">
        <f t="shared" ref="F6:F69" si="1">E6/B6</f>
        <v>0.62601626016260159</v>
      </c>
    </row>
    <row r="7" spans="1:7" x14ac:dyDescent="0.2">
      <c r="A7" s="93" t="s">
        <v>93</v>
      </c>
      <c r="B7" s="72">
        <v>615</v>
      </c>
      <c r="C7" s="72">
        <v>0</v>
      </c>
      <c r="D7" s="100">
        <v>1000</v>
      </c>
      <c r="E7" s="98">
        <f t="shared" si="0"/>
        <v>385</v>
      </c>
      <c r="F7" s="104">
        <f t="shared" si="1"/>
        <v>0.62601626016260159</v>
      </c>
    </row>
    <row r="8" spans="1:7" x14ac:dyDescent="0.2">
      <c r="A8" s="71" t="s">
        <v>94</v>
      </c>
      <c r="B8" s="72">
        <v>615</v>
      </c>
      <c r="C8" s="72">
        <v>0</v>
      </c>
      <c r="D8" s="100">
        <v>1000</v>
      </c>
      <c r="E8" s="98">
        <f t="shared" si="0"/>
        <v>385</v>
      </c>
      <c r="F8" s="104">
        <f t="shared" si="1"/>
        <v>0.62601626016260159</v>
      </c>
    </row>
    <row r="9" spans="1:7" x14ac:dyDescent="0.2">
      <c r="A9" s="71" t="s">
        <v>95</v>
      </c>
      <c r="B9" s="72">
        <v>615</v>
      </c>
      <c r="C9" s="72">
        <v>0</v>
      </c>
      <c r="D9" s="100">
        <v>1000</v>
      </c>
      <c r="E9" s="98">
        <f t="shared" si="0"/>
        <v>385</v>
      </c>
      <c r="F9" s="104">
        <f t="shared" si="1"/>
        <v>0.62601626016260159</v>
      </c>
    </row>
    <row r="10" spans="1:7" x14ac:dyDescent="0.2">
      <c r="A10" s="71" t="s">
        <v>96</v>
      </c>
      <c r="B10" s="72">
        <v>615</v>
      </c>
      <c r="C10" s="72">
        <v>0</v>
      </c>
      <c r="D10" s="100">
        <v>1000</v>
      </c>
      <c r="E10" s="98">
        <f t="shared" si="0"/>
        <v>385</v>
      </c>
      <c r="F10" s="104">
        <f t="shared" si="1"/>
        <v>0.62601626016260159</v>
      </c>
    </row>
    <row r="11" spans="1:7" x14ac:dyDescent="0.2">
      <c r="A11" s="71" t="s">
        <v>97</v>
      </c>
      <c r="B11" s="72">
        <v>615</v>
      </c>
      <c r="C11" s="72">
        <v>0</v>
      </c>
      <c r="D11" s="100">
        <v>1000</v>
      </c>
      <c r="E11" s="98">
        <f t="shared" si="0"/>
        <v>385</v>
      </c>
      <c r="F11" s="104">
        <f t="shared" si="1"/>
        <v>0.62601626016260159</v>
      </c>
    </row>
    <row r="12" spans="1:7" x14ac:dyDescent="0.2">
      <c r="A12" s="71" t="s">
        <v>98</v>
      </c>
      <c r="B12" s="72">
        <v>615</v>
      </c>
      <c r="C12" s="72">
        <v>0</v>
      </c>
      <c r="D12" s="100">
        <v>1000</v>
      </c>
      <c r="E12" s="98">
        <f t="shared" si="0"/>
        <v>385</v>
      </c>
      <c r="F12" s="104">
        <f t="shared" si="1"/>
        <v>0.62601626016260159</v>
      </c>
    </row>
    <row r="13" spans="1:7" x14ac:dyDescent="0.2">
      <c r="A13" s="71" t="s">
        <v>99</v>
      </c>
      <c r="B13" s="72">
        <v>615</v>
      </c>
      <c r="C13" s="72">
        <v>0</v>
      </c>
      <c r="D13" s="100">
        <v>1000</v>
      </c>
      <c r="E13" s="98">
        <f t="shared" si="0"/>
        <v>385</v>
      </c>
      <c r="F13" s="104">
        <f t="shared" si="1"/>
        <v>0.62601626016260159</v>
      </c>
    </row>
    <row r="14" spans="1:7" x14ac:dyDescent="0.2">
      <c r="A14" s="71" t="s">
        <v>100</v>
      </c>
      <c r="B14" s="72">
        <v>615</v>
      </c>
      <c r="C14" s="72">
        <v>0</v>
      </c>
      <c r="D14" s="100">
        <v>1000</v>
      </c>
      <c r="E14" s="98">
        <f t="shared" si="0"/>
        <v>385</v>
      </c>
      <c r="F14" s="104">
        <f t="shared" si="1"/>
        <v>0.62601626016260159</v>
      </c>
    </row>
    <row r="15" spans="1:7" x14ac:dyDescent="0.2">
      <c r="A15" s="71" t="s">
        <v>101</v>
      </c>
      <c r="B15" s="72">
        <v>615</v>
      </c>
      <c r="C15" s="72">
        <v>0</v>
      </c>
      <c r="D15" s="100">
        <v>1000</v>
      </c>
      <c r="E15" s="98">
        <f t="shared" si="0"/>
        <v>385</v>
      </c>
      <c r="F15" s="104">
        <f t="shared" si="1"/>
        <v>0.62601626016260159</v>
      </c>
    </row>
    <row r="16" spans="1:7" x14ac:dyDescent="0.2">
      <c r="A16" s="71" t="s">
        <v>102</v>
      </c>
      <c r="B16" s="72">
        <v>615</v>
      </c>
      <c r="C16" s="72">
        <v>0</v>
      </c>
      <c r="D16" s="100">
        <v>1000</v>
      </c>
      <c r="E16" s="98">
        <f t="shared" si="0"/>
        <v>385</v>
      </c>
      <c r="F16" s="104">
        <f t="shared" si="1"/>
        <v>0.62601626016260159</v>
      </c>
    </row>
    <row r="17" spans="1:6" x14ac:dyDescent="0.2">
      <c r="A17" s="71" t="s">
        <v>104</v>
      </c>
      <c r="B17" s="72">
        <v>615</v>
      </c>
      <c r="C17" s="72">
        <v>0</v>
      </c>
      <c r="D17" s="100">
        <v>1000</v>
      </c>
      <c r="E17" s="98">
        <f t="shared" si="0"/>
        <v>385</v>
      </c>
      <c r="F17" s="104">
        <f t="shared" si="1"/>
        <v>0.62601626016260159</v>
      </c>
    </row>
    <row r="18" spans="1:6" x14ac:dyDescent="0.2">
      <c r="A18" s="71" t="s">
        <v>107</v>
      </c>
      <c r="B18" s="72">
        <v>615</v>
      </c>
      <c r="C18" s="72">
        <v>0</v>
      </c>
      <c r="D18" s="100">
        <v>1000</v>
      </c>
      <c r="E18" s="98">
        <f t="shared" si="0"/>
        <v>385</v>
      </c>
      <c r="F18" s="104">
        <f t="shared" si="1"/>
        <v>0.62601626016260159</v>
      </c>
    </row>
    <row r="19" spans="1:6" x14ac:dyDescent="0.2">
      <c r="A19" s="71" t="s">
        <v>108</v>
      </c>
      <c r="B19" s="72">
        <v>615</v>
      </c>
      <c r="C19" s="72">
        <v>0</v>
      </c>
      <c r="D19" s="100">
        <v>1000</v>
      </c>
      <c r="E19" s="98">
        <f t="shared" si="0"/>
        <v>385</v>
      </c>
      <c r="F19" s="104">
        <f t="shared" si="1"/>
        <v>0.62601626016260159</v>
      </c>
    </row>
    <row r="20" spans="1:6" x14ac:dyDescent="0.2">
      <c r="A20" s="71" t="s">
        <v>109</v>
      </c>
      <c r="B20" s="72">
        <v>615</v>
      </c>
      <c r="C20" s="72">
        <v>0</v>
      </c>
      <c r="D20" s="100">
        <v>1000</v>
      </c>
      <c r="E20" s="98">
        <f t="shared" si="0"/>
        <v>385</v>
      </c>
      <c r="F20" s="104">
        <f t="shared" si="1"/>
        <v>0.62601626016260159</v>
      </c>
    </row>
    <row r="21" spans="1:6" x14ac:dyDescent="0.2">
      <c r="A21" s="71" t="s">
        <v>110</v>
      </c>
      <c r="B21" s="72">
        <v>615</v>
      </c>
      <c r="C21" s="72">
        <v>0</v>
      </c>
      <c r="D21" s="100">
        <v>1000</v>
      </c>
      <c r="E21" s="98">
        <f t="shared" si="0"/>
        <v>385</v>
      </c>
      <c r="F21" s="104">
        <f t="shared" si="1"/>
        <v>0.62601626016260159</v>
      </c>
    </row>
    <row r="22" spans="1:6" x14ac:dyDescent="0.2">
      <c r="A22" s="71" t="s">
        <v>111</v>
      </c>
      <c r="B22" s="72">
        <v>615</v>
      </c>
      <c r="C22" s="72">
        <v>0</v>
      </c>
      <c r="D22" s="100">
        <v>1000</v>
      </c>
      <c r="E22" s="98">
        <f t="shared" si="0"/>
        <v>385</v>
      </c>
      <c r="F22" s="104">
        <f t="shared" si="1"/>
        <v>0.62601626016260159</v>
      </c>
    </row>
    <row r="23" spans="1:6" x14ac:dyDescent="0.2">
      <c r="A23" s="119" t="s">
        <v>112</v>
      </c>
      <c r="B23" s="72">
        <v>615</v>
      </c>
      <c r="C23" s="72">
        <v>0</v>
      </c>
      <c r="D23" s="100">
        <v>1000</v>
      </c>
      <c r="E23" s="98">
        <f t="shared" si="0"/>
        <v>385</v>
      </c>
      <c r="F23" s="104">
        <f t="shared" si="1"/>
        <v>0.62601626016260159</v>
      </c>
    </row>
    <row r="24" spans="1:6" x14ac:dyDescent="0.2">
      <c r="A24" s="71" t="s">
        <v>113</v>
      </c>
      <c r="B24" s="72">
        <v>615</v>
      </c>
      <c r="C24" s="72">
        <v>0</v>
      </c>
      <c r="D24" s="100">
        <v>1000</v>
      </c>
      <c r="E24" s="98">
        <f t="shared" si="0"/>
        <v>385</v>
      </c>
      <c r="F24" s="104">
        <f t="shared" si="1"/>
        <v>0.62601626016260159</v>
      </c>
    </row>
    <row r="25" spans="1:6" x14ac:dyDescent="0.2">
      <c r="A25" s="71" t="s">
        <v>114</v>
      </c>
      <c r="B25" s="72">
        <v>615</v>
      </c>
      <c r="C25" s="72">
        <v>0</v>
      </c>
      <c r="D25" s="100">
        <v>1000</v>
      </c>
      <c r="E25" s="98">
        <f t="shared" si="0"/>
        <v>385</v>
      </c>
      <c r="F25" s="104">
        <f t="shared" si="1"/>
        <v>0.62601626016260159</v>
      </c>
    </row>
    <row r="26" spans="1:6" x14ac:dyDescent="0.2">
      <c r="A26" s="119" t="s">
        <v>115</v>
      </c>
      <c r="B26" s="72">
        <v>615</v>
      </c>
      <c r="C26" s="72">
        <v>0</v>
      </c>
      <c r="D26" s="100">
        <v>1000</v>
      </c>
      <c r="E26" s="98">
        <f t="shared" si="0"/>
        <v>385</v>
      </c>
      <c r="F26" s="104">
        <f t="shared" si="1"/>
        <v>0.62601626016260159</v>
      </c>
    </row>
    <row r="27" spans="1:6" x14ac:dyDescent="0.2">
      <c r="A27" s="119" t="s">
        <v>117</v>
      </c>
      <c r="B27" s="72">
        <v>615</v>
      </c>
      <c r="C27" s="72">
        <v>0</v>
      </c>
      <c r="D27" s="100">
        <v>1000</v>
      </c>
      <c r="E27" s="98">
        <f t="shared" si="0"/>
        <v>385</v>
      </c>
      <c r="F27" s="104">
        <f t="shared" si="1"/>
        <v>0.62601626016260159</v>
      </c>
    </row>
    <row r="28" spans="1:6" x14ac:dyDescent="0.2">
      <c r="A28" s="71" t="s">
        <v>118</v>
      </c>
      <c r="B28" s="72">
        <v>615</v>
      </c>
      <c r="C28" s="72">
        <v>0</v>
      </c>
      <c r="D28" s="100">
        <v>1000</v>
      </c>
      <c r="E28" s="98">
        <f t="shared" si="0"/>
        <v>385</v>
      </c>
      <c r="F28" s="104">
        <f t="shared" si="1"/>
        <v>0.62601626016260159</v>
      </c>
    </row>
    <row r="29" spans="1:6" x14ac:dyDescent="0.2">
      <c r="A29" s="71" t="s">
        <v>119</v>
      </c>
      <c r="B29" s="72">
        <v>615</v>
      </c>
      <c r="C29" s="72">
        <v>0</v>
      </c>
      <c r="D29" s="100">
        <v>1000</v>
      </c>
      <c r="E29" s="98">
        <f t="shared" si="0"/>
        <v>385</v>
      </c>
      <c r="F29" s="104">
        <f t="shared" si="1"/>
        <v>0.62601626016260159</v>
      </c>
    </row>
    <row r="30" spans="1:6" x14ac:dyDescent="0.2">
      <c r="A30" s="71" t="s">
        <v>120</v>
      </c>
      <c r="B30" s="72">
        <v>615</v>
      </c>
      <c r="C30" s="72">
        <v>0</v>
      </c>
      <c r="D30" s="100">
        <v>1000</v>
      </c>
      <c r="E30" s="98">
        <f t="shared" si="0"/>
        <v>385</v>
      </c>
      <c r="F30" s="104">
        <f t="shared" si="1"/>
        <v>0.62601626016260159</v>
      </c>
    </row>
    <row r="31" spans="1:6" x14ac:dyDescent="0.2">
      <c r="A31" s="71" t="s">
        <v>121</v>
      </c>
      <c r="B31" s="72">
        <v>615</v>
      </c>
      <c r="C31" s="72">
        <v>0</v>
      </c>
      <c r="D31" s="100">
        <v>1000</v>
      </c>
      <c r="E31" s="98">
        <f t="shared" si="0"/>
        <v>385</v>
      </c>
      <c r="F31" s="104">
        <f t="shared" si="1"/>
        <v>0.62601626016260159</v>
      </c>
    </row>
    <row r="32" spans="1:6" x14ac:dyDescent="0.2">
      <c r="A32" s="71" t="s">
        <v>123</v>
      </c>
      <c r="B32" s="72">
        <v>615</v>
      </c>
      <c r="C32" s="72">
        <v>0</v>
      </c>
      <c r="D32" s="100">
        <v>1000</v>
      </c>
      <c r="E32" s="98">
        <f t="shared" si="0"/>
        <v>385</v>
      </c>
      <c r="F32" s="104">
        <f t="shared" si="1"/>
        <v>0.62601626016260159</v>
      </c>
    </row>
    <row r="33" spans="1:6" x14ac:dyDescent="0.2">
      <c r="A33" s="119" t="s">
        <v>125</v>
      </c>
      <c r="B33" s="72">
        <v>615</v>
      </c>
      <c r="C33" s="72">
        <v>0</v>
      </c>
      <c r="D33" s="100">
        <v>1000</v>
      </c>
      <c r="E33" s="98">
        <f t="shared" si="0"/>
        <v>385</v>
      </c>
      <c r="F33" s="104">
        <f t="shared" si="1"/>
        <v>0.62601626016260159</v>
      </c>
    </row>
    <row r="34" spans="1:6" x14ac:dyDescent="0.2">
      <c r="A34" s="119" t="s">
        <v>126</v>
      </c>
      <c r="B34" s="72">
        <v>615</v>
      </c>
      <c r="C34" s="72">
        <v>0</v>
      </c>
      <c r="D34" s="100">
        <v>1000</v>
      </c>
      <c r="E34" s="98">
        <f t="shared" si="0"/>
        <v>385</v>
      </c>
      <c r="F34" s="104">
        <f t="shared" si="1"/>
        <v>0.62601626016260159</v>
      </c>
    </row>
    <row r="35" spans="1:6" x14ac:dyDescent="0.2">
      <c r="A35" s="71" t="s">
        <v>127</v>
      </c>
      <c r="B35" s="72">
        <v>615</v>
      </c>
      <c r="C35" s="72">
        <v>0</v>
      </c>
      <c r="D35" s="100">
        <v>1000</v>
      </c>
      <c r="E35" s="98">
        <f t="shared" si="0"/>
        <v>385</v>
      </c>
      <c r="F35" s="104">
        <f t="shared" si="1"/>
        <v>0.62601626016260159</v>
      </c>
    </row>
    <row r="36" spans="1:6" x14ac:dyDescent="0.2">
      <c r="A36" s="71" t="s">
        <v>128</v>
      </c>
      <c r="B36" s="72">
        <v>615</v>
      </c>
      <c r="C36" s="72">
        <v>0</v>
      </c>
      <c r="D36" s="100">
        <v>1000</v>
      </c>
      <c r="E36" s="98">
        <f t="shared" si="0"/>
        <v>385</v>
      </c>
      <c r="F36" s="104">
        <f t="shared" si="1"/>
        <v>0.62601626016260159</v>
      </c>
    </row>
    <row r="37" spans="1:6" x14ac:dyDescent="0.2">
      <c r="A37" s="71" t="s">
        <v>130</v>
      </c>
      <c r="B37" s="72">
        <v>615</v>
      </c>
      <c r="C37" s="72">
        <v>0</v>
      </c>
      <c r="D37" s="100">
        <v>1000</v>
      </c>
      <c r="E37" s="98">
        <f t="shared" si="0"/>
        <v>385</v>
      </c>
      <c r="F37" s="104">
        <f t="shared" si="1"/>
        <v>0.62601626016260159</v>
      </c>
    </row>
    <row r="38" spans="1:6" x14ac:dyDescent="0.2">
      <c r="A38" s="119" t="s">
        <v>131</v>
      </c>
      <c r="B38" s="72">
        <v>615</v>
      </c>
      <c r="C38" s="72">
        <v>0</v>
      </c>
      <c r="D38" s="100">
        <v>1000</v>
      </c>
      <c r="E38" s="98">
        <f t="shared" si="0"/>
        <v>385</v>
      </c>
      <c r="F38" s="104">
        <f t="shared" si="1"/>
        <v>0.62601626016260159</v>
      </c>
    </row>
    <row r="39" spans="1:6" x14ac:dyDescent="0.2">
      <c r="A39" s="71" t="s">
        <v>133</v>
      </c>
      <c r="B39" s="72">
        <v>615</v>
      </c>
      <c r="C39" s="72">
        <v>0</v>
      </c>
      <c r="D39" s="100">
        <v>1000</v>
      </c>
      <c r="E39" s="98">
        <f t="shared" si="0"/>
        <v>385</v>
      </c>
      <c r="F39" s="104">
        <f t="shared" si="1"/>
        <v>0.62601626016260159</v>
      </c>
    </row>
    <row r="40" spans="1:6" x14ac:dyDescent="0.2">
      <c r="A40" s="119" t="s">
        <v>168</v>
      </c>
      <c r="B40" s="72">
        <v>615</v>
      </c>
      <c r="C40" s="72">
        <v>0</v>
      </c>
      <c r="D40" s="100">
        <v>1000</v>
      </c>
      <c r="E40" s="98">
        <f t="shared" si="0"/>
        <v>385</v>
      </c>
      <c r="F40" s="104">
        <f t="shared" si="1"/>
        <v>0.62601626016260159</v>
      </c>
    </row>
    <row r="41" spans="1:6" x14ac:dyDescent="0.2">
      <c r="A41" s="71" t="s">
        <v>135</v>
      </c>
      <c r="B41" s="72">
        <v>615</v>
      </c>
      <c r="C41" s="72">
        <v>0</v>
      </c>
      <c r="D41" s="100">
        <v>1000</v>
      </c>
      <c r="E41" s="98">
        <f t="shared" si="0"/>
        <v>385</v>
      </c>
      <c r="F41" s="104">
        <f t="shared" si="1"/>
        <v>0.62601626016260159</v>
      </c>
    </row>
    <row r="42" spans="1:6" x14ac:dyDescent="0.2">
      <c r="A42" s="71" t="s">
        <v>161</v>
      </c>
      <c r="B42" s="72">
        <v>615</v>
      </c>
      <c r="C42" s="72">
        <v>500</v>
      </c>
      <c r="D42" s="100">
        <v>1500</v>
      </c>
      <c r="E42" s="98">
        <f t="shared" si="0"/>
        <v>385</v>
      </c>
      <c r="F42" s="104">
        <f t="shared" si="1"/>
        <v>0.62601626016260159</v>
      </c>
    </row>
    <row r="43" spans="1:6" x14ac:dyDescent="0.2">
      <c r="A43" s="73" t="s">
        <v>105</v>
      </c>
      <c r="B43" s="72">
        <v>615</v>
      </c>
      <c r="C43" s="72">
        <v>0</v>
      </c>
      <c r="D43" s="100">
        <v>1500</v>
      </c>
      <c r="E43" s="98">
        <f t="shared" si="0"/>
        <v>885</v>
      </c>
      <c r="F43" s="104">
        <f t="shared" si="1"/>
        <v>1.4390243902439024</v>
      </c>
    </row>
    <row r="44" spans="1:6" x14ac:dyDescent="0.2">
      <c r="A44" s="73" t="s">
        <v>164</v>
      </c>
      <c r="B44" s="72">
        <v>615</v>
      </c>
      <c r="C44" s="72">
        <v>0</v>
      </c>
      <c r="D44" s="100">
        <v>1500</v>
      </c>
      <c r="E44" s="98">
        <f t="shared" si="0"/>
        <v>885</v>
      </c>
      <c r="F44" s="104">
        <f t="shared" si="1"/>
        <v>1.4390243902439024</v>
      </c>
    </row>
    <row r="45" spans="1:6" x14ac:dyDescent="0.2">
      <c r="A45" s="73" t="s">
        <v>84</v>
      </c>
      <c r="B45" s="72">
        <v>615</v>
      </c>
      <c r="C45" s="72">
        <v>0</v>
      </c>
      <c r="D45" s="100">
        <v>1500</v>
      </c>
      <c r="E45" s="98">
        <f t="shared" si="0"/>
        <v>885</v>
      </c>
      <c r="F45" s="104">
        <f t="shared" si="1"/>
        <v>1.4390243902439024</v>
      </c>
    </row>
    <row r="46" spans="1:6" x14ac:dyDescent="0.2">
      <c r="A46" s="73" t="s">
        <v>116</v>
      </c>
      <c r="B46" s="72">
        <v>615</v>
      </c>
      <c r="C46" s="72">
        <v>500</v>
      </c>
      <c r="D46" s="100">
        <v>1500</v>
      </c>
      <c r="E46" s="98">
        <f t="shared" si="0"/>
        <v>385</v>
      </c>
      <c r="F46" s="104">
        <f t="shared" si="1"/>
        <v>0.62601626016260159</v>
      </c>
    </row>
    <row r="47" spans="1:6" x14ac:dyDescent="0.2">
      <c r="A47" s="73" t="s">
        <v>85</v>
      </c>
      <c r="B47" s="72">
        <v>615</v>
      </c>
      <c r="C47" s="72">
        <v>0</v>
      </c>
      <c r="D47" s="100">
        <v>1500</v>
      </c>
      <c r="E47" s="98">
        <f t="shared" si="0"/>
        <v>885</v>
      </c>
      <c r="F47" s="104">
        <f t="shared" si="1"/>
        <v>1.4390243902439024</v>
      </c>
    </row>
    <row r="48" spans="1:6" x14ac:dyDescent="0.2">
      <c r="A48" s="73" t="s">
        <v>30</v>
      </c>
      <c r="B48" s="72">
        <v>615</v>
      </c>
      <c r="C48" s="72">
        <v>500</v>
      </c>
      <c r="D48" s="100">
        <v>1500</v>
      </c>
      <c r="E48" s="98">
        <f t="shared" si="0"/>
        <v>385</v>
      </c>
      <c r="F48" s="104">
        <f t="shared" si="1"/>
        <v>0.62601626016260159</v>
      </c>
    </row>
    <row r="49" spans="1:7" x14ac:dyDescent="0.2">
      <c r="A49" s="73" t="s">
        <v>129</v>
      </c>
      <c r="B49" s="72">
        <v>615</v>
      </c>
      <c r="C49" s="72">
        <v>0</v>
      </c>
      <c r="D49" s="100">
        <v>1500</v>
      </c>
      <c r="E49" s="98">
        <f t="shared" si="0"/>
        <v>885</v>
      </c>
      <c r="F49" s="104">
        <f t="shared" si="1"/>
        <v>1.4390243902439024</v>
      </c>
    </row>
    <row r="50" spans="1:7" x14ac:dyDescent="0.2">
      <c r="A50" s="73" t="s">
        <v>132</v>
      </c>
      <c r="B50" s="72">
        <v>615</v>
      </c>
      <c r="C50" s="72">
        <v>0</v>
      </c>
      <c r="D50" s="100">
        <v>1500</v>
      </c>
      <c r="E50" s="98">
        <f t="shared" si="0"/>
        <v>885</v>
      </c>
      <c r="F50" s="104">
        <f t="shared" si="1"/>
        <v>1.4390243902439024</v>
      </c>
    </row>
    <row r="51" spans="1:7" x14ac:dyDescent="0.2">
      <c r="A51" s="73" t="s">
        <v>137</v>
      </c>
      <c r="B51" s="72">
        <v>920</v>
      </c>
      <c r="C51" s="72">
        <v>0</v>
      </c>
      <c r="D51" s="100">
        <v>1500</v>
      </c>
      <c r="E51" s="98">
        <f t="shared" si="0"/>
        <v>580</v>
      </c>
      <c r="F51" s="104">
        <f t="shared" si="1"/>
        <v>0.63043478260869568</v>
      </c>
    </row>
    <row r="52" spans="1:7" x14ac:dyDescent="0.2">
      <c r="A52" s="103" t="s">
        <v>138</v>
      </c>
      <c r="B52" s="72">
        <v>920</v>
      </c>
      <c r="C52" s="72">
        <v>0</v>
      </c>
      <c r="D52" s="100">
        <v>1500</v>
      </c>
      <c r="E52" s="98">
        <f t="shared" si="0"/>
        <v>580</v>
      </c>
      <c r="F52" s="104">
        <f t="shared" si="1"/>
        <v>0.63043478260869568</v>
      </c>
    </row>
    <row r="53" spans="1:7" x14ac:dyDescent="0.2">
      <c r="A53" s="103" t="s">
        <v>151</v>
      </c>
      <c r="B53" s="72">
        <v>1835</v>
      </c>
      <c r="C53" s="72">
        <v>0</v>
      </c>
      <c r="D53" s="100">
        <v>1500</v>
      </c>
      <c r="E53" s="102">
        <f t="shared" si="0"/>
        <v>-335</v>
      </c>
      <c r="F53" s="105">
        <f t="shared" si="1"/>
        <v>-0.18256130790190736</v>
      </c>
    </row>
    <row r="54" spans="1:7" x14ac:dyDescent="0.2">
      <c r="A54" s="73" t="s">
        <v>134</v>
      </c>
      <c r="B54" s="72">
        <v>615</v>
      </c>
      <c r="C54" s="72">
        <v>4000</v>
      </c>
      <c r="D54" s="100">
        <v>3000</v>
      </c>
      <c r="E54" s="102">
        <f t="shared" si="0"/>
        <v>-1615</v>
      </c>
      <c r="F54" s="105">
        <f t="shared" si="1"/>
        <v>-2.6260162601626016</v>
      </c>
      <c r="G54" s="6" t="s">
        <v>179</v>
      </c>
    </row>
    <row r="55" spans="1:7" x14ac:dyDescent="0.2">
      <c r="A55" s="73" t="s">
        <v>136</v>
      </c>
      <c r="B55" s="72">
        <v>920</v>
      </c>
      <c r="C55" s="72">
        <v>0</v>
      </c>
      <c r="D55" s="100">
        <v>3000</v>
      </c>
      <c r="E55" s="102">
        <f t="shared" si="0"/>
        <v>2080</v>
      </c>
      <c r="F55" s="104">
        <f t="shared" si="1"/>
        <v>2.2608695652173911</v>
      </c>
    </row>
    <row r="56" spans="1:7" x14ac:dyDescent="0.2">
      <c r="A56" s="73" t="s">
        <v>45</v>
      </c>
      <c r="B56" s="72">
        <v>920</v>
      </c>
      <c r="C56" s="72">
        <v>2500</v>
      </c>
      <c r="D56" s="100">
        <v>3000</v>
      </c>
      <c r="E56" s="102">
        <f t="shared" si="0"/>
        <v>-420</v>
      </c>
      <c r="F56" s="105">
        <f t="shared" si="1"/>
        <v>-0.45652173913043476</v>
      </c>
    </row>
    <row r="57" spans="1:7" x14ac:dyDescent="0.2">
      <c r="A57" s="74" t="s">
        <v>140</v>
      </c>
      <c r="B57" s="72">
        <v>1225</v>
      </c>
      <c r="C57" s="72">
        <v>2000</v>
      </c>
      <c r="D57" s="100">
        <v>3000</v>
      </c>
      <c r="E57" s="102">
        <f t="shared" si="0"/>
        <v>-225</v>
      </c>
      <c r="F57" s="105">
        <f t="shared" si="1"/>
        <v>-0.18367346938775511</v>
      </c>
    </row>
    <row r="58" spans="1:7" x14ac:dyDescent="0.2">
      <c r="A58" s="73" t="s">
        <v>141</v>
      </c>
      <c r="B58" s="72">
        <v>1225</v>
      </c>
      <c r="C58" s="72">
        <v>1750</v>
      </c>
      <c r="D58" s="100">
        <v>3000</v>
      </c>
      <c r="E58" s="98">
        <f t="shared" si="0"/>
        <v>25</v>
      </c>
      <c r="F58" s="104">
        <f t="shared" si="1"/>
        <v>2.0408163265306121E-2</v>
      </c>
    </row>
    <row r="59" spans="1:7" x14ac:dyDescent="0.2">
      <c r="A59" s="74" t="s">
        <v>143</v>
      </c>
      <c r="B59" s="75">
        <v>1835</v>
      </c>
      <c r="C59" s="75">
        <v>0</v>
      </c>
      <c r="D59" s="100">
        <v>3000</v>
      </c>
      <c r="E59" s="98">
        <f t="shared" si="0"/>
        <v>1165</v>
      </c>
      <c r="F59" s="104">
        <f t="shared" si="1"/>
        <v>0.63487738419618533</v>
      </c>
    </row>
    <row r="60" spans="1:7" x14ac:dyDescent="0.2">
      <c r="A60" s="73" t="s">
        <v>145</v>
      </c>
      <c r="B60" s="72">
        <v>1835</v>
      </c>
      <c r="C60" s="72">
        <v>0</v>
      </c>
      <c r="D60" s="100">
        <v>3000</v>
      </c>
      <c r="E60" s="98">
        <f t="shared" si="0"/>
        <v>1165</v>
      </c>
      <c r="F60" s="104">
        <f t="shared" si="1"/>
        <v>0.63487738419618533</v>
      </c>
    </row>
    <row r="61" spans="1:7" x14ac:dyDescent="0.2">
      <c r="A61" s="73" t="s">
        <v>146</v>
      </c>
      <c r="B61" s="72">
        <v>1835</v>
      </c>
      <c r="C61" s="72">
        <v>0</v>
      </c>
      <c r="D61" s="100">
        <v>3000</v>
      </c>
      <c r="E61" s="98">
        <f t="shared" si="0"/>
        <v>1165</v>
      </c>
      <c r="F61" s="104">
        <f t="shared" si="1"/>
        <v>0.63487738419618533</v>
      </c>
    </row>
    <row r="62" spans="1:7" x14ac:dyDescent="0.2">
      <c r="A62" s="73" t="s">
        <v>150</v>
      </c>
      <c r="B62" s="72">
        <v>1835</v>
      </c>
      <c r="C62" s="72">
        <v>0</v>
      </c>
      <c r="D62" s="100">
        <v>3000</v>
      </c>
      <c r="E62" s="98">
        <f t="shared" si="0"/>
        <v>1165</v>
      </c>
      <c r="F62" s="104">
        <f t="shared" si="1"/>
        <v>0.63487738419618533</v>
      </c>
    </row>
    <row r="63" spans="1:7" x14ac:dyDescent="0.2">
      <c r="A63" s="73" t="s">
        <v>106</v>
      </c>
      <c r="B63" s="72">
        <v>615</v>
      </c>
      <c r="C63" s="72">
        <v>0</v>
      </c>
      <c r="D63" s="100">
        <v>5000</v>
      </c>
      <c r="E63" s="98">
        <f t="shared" si="0"/>
        <v>4385</v>
      </c>
      <c r="F63" s="104">
        <f t="shared" si="1"/>
        <v>7.1300813008130079</v>
      </c>
    </row>
    <row r="64" spans="1:7" x14ac:dyDescent="0.2">
      <c r="A64" s="73" t="s">
        <v>103</v>
      </c>
      <c r="B64" s="72">
        <v>615</v>
      </c>
      <c r="C64" s="72">
        <v>10000</v>
      </c>
      <c r="D64" s="100">
        <v>7000</v>
      </c>
      <c r="E64" s="102">
        <f t="shared" si="0"/>
        <v>-3615</v>
      </c>
      <c r="F64" s="105">
        <f t="shared" si="1"/>
        <v>-5.8780487804878048</v>
      </c>
    </row>
    <row r="65" spans="1:7" x14ac:dyDescent="0.2">
      <c r="A65" s="73" t="s">
        <v>122</v>
      </c>
      <c r="B65" s="72">
        <v>615</v>
      </c>
      <c r="C65" s="72">
        <v>6000</v>
      </c>
      <c r="D65" s="100">
        <v>7000</v>
      </c>
      <c r="E65" s="98">
        <f t="shared" si="0"/>
        <v>385</v>
      </c>
      <c r="F65" s="104">
        <f t="shared" si="1"/>
        <v>0.62601626016260159</v>
      </c>
      <c r="G65" s="6" t="s">
        <v>182</v>
      </c>
    </row>
    <row r="66" spans="1:7" x14ac:dyDescent="0.2">
      <c r="A66" s="73" t="s">
        <v>124</v>
      </c>
      <c r="B66" s="72">
        <v>250</v>
      </c>
      <c r="C66" s="72">
        <v>10000</v>
      </c>
      <c r="D66" s="100">
        <v>10000</v>
      </c>
      <c r="E66" s="102">
        <f t="shared" si="0"/>
        <v>-250</v>
      </c>
      <c r="F66" s="105">
        <f t="shared" si="1"/>
        <v>-1</v>
      </c>
      <c r="G66" s="6" t="s">
        <v>180</v>
      </c>
    </row>
    <row r="67" spans="1:7" x14ac:dyDescent="0.2">
      <c r="A67" s="73" t="s">
        <v>139</v>
      </c>
      <c r="B67" s="72">
        <v>1225</v>
      </c>
      <c r="C67" s="72">
        <v>4000</v>
      </c>
      <c r="D67" s="100">
        <v>7000</v>
      </c>
      <c r="E67" s="98">
        <f t="shared" si="0"/>
        <v>1775</v>
      </c>
      <c r="F67" s="104">
        <f t="shared" si="1"/>
        <v>1.4489795918367347</v>
      </c>
      <c r="G67" t="s">
        <v>182</v>
      </c>
    </row>
    <row r="68" spans="1:7" x14ac:dyDescent="0.2">
      <c r="A68" s="73" t="s">
        <v>142</v>
      </c>
      <c r="B68" s="72">
        <v>1835</v>
      </c>
      <c r="C68" s="72">
        <v>2000</v>
      </c>
      <c r="D68" s="100">
        <v>7000</v>
      </c>
      <c r="E68" s="98">
        <f t="shared" si="0"/>
        <v>3165</v>
      </c>
      <c r="F68" s="104">
        <f t="shared" si="1"/>
        <v>1.7247956403269755</v>
      </c>
      <c r="G68" t="s">
        <v>182</v>
      </c>
    </row>
    <row r="69" spans="1:7" x14ac:dyDescent="0.2">
      <c r="A69" s="73" t="s">
        <v>144</v>
      </c>
      <c r="B69" s="72">
        <v>1835</v>
      </c>
      <c r="C69" s="72">
        <v>7000</v>
      </c>
      <c r="D69" s="100">
        <v>10000</v>
      </c>
      <c r="E69" s="98">
        <f t="shared" si="0"/>
        <v>1165</v>
      </c>
      <c r="F69" s="104">
        <f t="shared" si="1"/>
        <v>0.63487738419618533</v>
      </c>
      <c r="G69" s="6" t="s">
        <v>165</v>
      </c>
    </row>
    <row r="70" spans="1:7" x14ac:dyDescent="0.2">
      <c r="A70" s="73" t="s">
        <v>149</v>
      </c>
      <c r="B70" s="72">
        <v>1835</v>
      </c>
      <c r="C70" s="72">
        <v>5000</v>
      </c>
      <c r="D70" s="100">
        <v>7000</v>
      </c>
      <c r="E70" s="98">
        <f t="shared" ref="E70:E76" si="2">D70-C70-B70</f>
        <v>165</v>
      </c>
      <c r="F70" s="104">
        <f t="shared" ref="F70:F76" si="3">E70/B70</f>
        <v>8.9918256130790186E-2</v>
      </c>
      <c r="G70" s="6" t="s">
        <v>181</v>
      </c>
    </row>
    <row r="71" spans="1:7" x14ac:dyDescent="0.2">
      <c r="A71" s="73" t="s">
        <v>152</v>
      </c>
      <c r="B71" s="72">
        <v>1835</v>
      </c>
      <c r="C71" s="72">
        <v>4000</v>
      </c>
      <c r="D71" s="100">
        <v>7000</v>
      </c>
      <c r="E71" s="98">
        <f t="shared" si="2"/>
        <v>1165</v>
      </c>
      <c r="F71" s="104">
        <f t="shared" si="3"/>
        <v>0.63487738419618533</v>
      </c>
      <c r="G71" t="s">
        <v>182</v>
      </c>
    </row>
    <row r="72" spans="1:7" x14ac:dyDescent="0.2">
      <c r="A72" s="73" t="s">
        <v>153</v>
      </c>
      <c r="B72" s="72">
        <v>1835</v>
      </c>
      <c r="C72" s="72">
        <v>0</v>
      </c>
      <c r="D72" s="100">
        <v>7000</v>
      </c>
      <c r="E72" s="98">
        <f t="shared" si="2"/>
        <v>5165</v>
      </c>
      <c r="F72" s="104">
        <f t="shared" si="3"/>
        <v>2.8147138964577656</v>
      </c>
      <c r="G72" t="s">
        <v>182</v>
      </c>
    </row>
    <row r="73" spans="1:7" x14ac:dyDescent="0.2">
      <c r="A73" s="73" t="s">
        <v>154</v>
      </c>
      <c r="B73" s="72">
        <v>1835</v>
      </c>
      <c r="C73" s="72">
        <v>4000</v>
      </c>
      <c r="D73" s="100">
        <v>7000</v>
      </c>
      <c r="E73" s="98">
        <f t="shared" si="2"/>
        <v>1165</v>
      </c>
      <c r="F73" s="104">
        <f t="shared" si="3"/>
        <v>0.63487738419618533</v>
      </c>
      <c r="G73" t="s">
        <v>182</v>
      </c>
    </row>
    <row r="74" spans="1:7" x14ac:dyDescent="0.2">
      <c r="A74" s="73" t="s">
        <v>148</v>
      </c>
      <c r="B74" s="72">
        <v>1835</v>
      </c>
      <c r="C74" s="72">
        <v>15000</v>
      </c>
      <c r="D74" s="100">
        <v>17000</v>
      </c>
      <c r="E74" s="98">
        <f t="shared" si="2"/>
        <v>165</v>
      </c>
      <c r="F74" s="104">
        <f t="shared" si="3"/>
        <v>8.9918256130790186E-2</v>
      </c>
      <c r="G74" s="6" t="s">
        <v>183</v>
      </c>
    </row>
    <row r="75" spans="1:7" x14ac:dyDescent="0.2">
      <c r="A75" s="73" t="s">
        <v>155</v>
      </c>
      <c r="B75" s="72">
        <v>1835</v>
      </c>
      <c r="C75" s="72">
        <v>15000</v>
      </c>
      <c r="D75" s="100">
        <v>17000</v>
      </c>
      <c r="E75" s="98">
        <f t="shared" si="2"/>
        <v>165</v>
      </c>
      <c r="F75" s="104">
        <f t="shared" si="3"/>
        <v>8.9918256130790186E-2</v>
      </c>
      <c r="G75" s="6" t="s">
        <v>184</v>
      </c>
    </row>
    <row r="76" spans="1:7" x14ac:dyDescent="0.2">
      <c r="A76" s="73" t="s">
        <v>147</v>
      </c>
      <c r="B76" s="85">
        <v>1835</v>
      </c>
      <c r="C76" s="85">
        <v>50000</v>
      </c>
      <c r="D76" s="100">
        <v>52000</v>
      </c>
      <c r="E76" s="98">
        <f t="shared" si="2"/>
        <v>165</v>
      </c>
      <c r="F76" s="104">
        <f t="shared" si="3"/>
        <v>8.9918256130790186E-2</v>
      </c>
      <c r="G76" s="6" t="s">
        <v>185</v>
      </c>
    </row>
    <row r="77" spans="1:7" x14ac:dyDescent="0.2">
      <c r="A77" s="76" t="s">
        <v>59</v>
      </c>
      <c r="B77" s="97">
        <f>SUM(B5:B76)</f>
        <v>64045</v>
      </c>
      <c r="C77" s="97">
        <f>SUM(C5:C76)</f>
        <v>143750</v>
      </c>
      <c r="D77" s="97">
        <f>SUM(D5:D76)</f>
        <v>249000</v>
      </c>
      <c r="E77" s="2"/>
      <c r="F77" s="2"/>
    </row>
    <row r="78" spans="1:7" x14ac:dyDescent="0.2">
      <c r="A78" s="76"/>
      <c r="B78" s="94"/>
      <c r="C78" s="94"/>
      <c r="D78" s="94"/>
      <c r="E78" s="2"/>
      <c r="F78" s="2"/>
    </row>
    <row r="79" spans="1:7" s="1" customFormat="1" ht="13.5" thickBot="1" x14ac:dyDescent="0.25">
      <c r="A79" s="95" t="s">
        <v>160</v>
      </c>
      <c r="B79" s="86">
        <f>D77-B77</f>
        <v>184955</v>
      </c>
      <c r="C79" s="94"/>
      <c r="D79" s="94"/>
      <c r="E79" s="96"/>
      <c r="F79" s="96"/>
    </row>
    <row r="80" spans="1:7" ht="13.5" thickTop="1" x14ac:dyDescent="0.2">
      <c r="A80" s="76"/>
      <c r="B80" s="77"/>
      <c r="C80" s="77"/>
    </row>
    <row r="81" spans="1:3" x14ac:dyDescent="0.2">
      <c r="A81" s="78" t="s">
        <v>159</v>
      </c>
      <c r="B81" s="79"/>
      <c r="C81" s="79"/>
    </row>
    <row r="82" spans="1:3" x14ac:dyDescent="0.2">
      <c r="A82" s="80"/>
      <c r="B82" s="81"/>
      <c r="C82" s="77"/>
    </row>
    <row r="83" spans="1:3" x14ac:dyDescent="0.2">
      <c r="A83" s="82" t="s">
        <v>156</v>
      </c>
      <c r="B83" s="77">
        <v>250</v>
      </c>
      <c r="C83" s="77"/>
    </row>
    <row r="84" spans="1:3" x14ac:dyDescent="0.2">
      <c r="A84" s="82" t="s">
        <v>157</v>
      </c>
      <c r="B84" s="77">
        <v>250</v>
      </c>
      <c r="C84" s="77"/>
    </row>
    <row r="85" spans="1:3" x14ac:dyDescent="0.2">
      <c r="A85" s="84" t="s">
        <v>158</v>
      </c>
      <c r="B85" s="83">
        <v>250</v>
      </c>
      <c r="C85" s="77"/>
    </row>
    <row r="86" spans="1:3" x14ac:dyDescent="0.2">
      <c r="A86" s="82"/>
      <c r="B86" s="77"/>
      <c r="C86" s="77"/>
    </row>
    <row r="87" spans="1:3" ht="13.5" thickBot="1" x14ac:dyDescent="0.25"/>
    <row r="88" spans="1:3" x14ac:dyDescent="0.2">
      <c r="A88" s="107" t="s">
        <v>172</v>
      </c>
      <c r="B88" s="108"/>
    </row>
    <row r="89" spans="1:3" x14ac:dyDescent="0.2">
      <c r="A89" s="109" t="s">
        <v>173</v>
      </c>
      <c r="B89" s="110">
        <v>615</v>
      </c>
    </row>
    <row r="90" spans="1:3" x14ac:dyDescent="0.2">
      <c r="A90" s="109" t="s">
        <v>174</v>
      </c>
      <c r="B90" s="110">
        <v>920</v>
      </c>
    </row>
    <row r="91" spans="1:3" x14ac:dyDescent="0.2">
      <c r="A91" s="109" t="s">
        <v>175</v>
      </c>
      <c r="B91" s="110">
        <v>1225</v>
      </c>
    </row>
    <row r="92" spans="1:3" ht="13.5" thickBot="1" x14ac:dyDescent="0.25">
      <c r="A92" s="111" t="s">
        <v>176</v>
      </c>
      <c r="B92" s="112">
        <v>1835</v>
      </c>
    </row>
  </sheetData>
  <sortState ref="A6:E76">
    <sortCondition ref="D6:D76"/>
  </sortState>
  <mergeCells count="1">
    <mergeCell ref="A1:F1"/>
  </mergeCell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zoomScale="85" zoomScaleNormal="85" workbookViewId="0">
      <selection activeCell="F16" sqref="F16"/>
    </sheetView>
  </sheetViews>
  <sheetFormatPr defaultRowHeight="12.75" x14ac:dyDescent="0.2"/>
  <cols>
    <col min="1" max="1" width="35.42578125" customWidth="1"/>
    <col min="2" max="2" width="33.42578125" customWidth="1"/>
    <col min="3" max="3" width="11" style="1" hidden="1" customWidth="1"/>
    <col min="4" max="4" width="13.7109375" style="1" customWidth="1"/>
    <col min="5" max="5" width="26.7109375" hidden="1" customWidth="1"/>
    <col min="6" max="6" width="10.7109375" customWidth="1"/>
    <col min="7" max="7" width="9.28515625" customWidth="1"/>
  </cols>
  <sheetData>
    <row r="1" spans="1:7" ht="29.25" customHeight="1" x14ac:dyDescent="0.2">
      <c r="A1" s="46" t="s">
        <v>178</v>
      </c>
      <c r="B1" s="46"/>
      <c r="C1" s="46"/>
      <c r="D1" s="46"/>
      <c r="E1" s="2"/>
    </row>
    <row r="2" spans="1:7" ht="49.5" x14ac:dyDescent="0.2">
      <c r="A2" s="41" t="s">
        <v>60</v>
      </c>
      <c r="B2" s="41" t="s">
        <v>61</v>
      </c>
      <c r="C2" s="41" t="s">
        <v>33</v>
      </c>
      <c r="D2" s="42" t="s">
        <v>42</v>
      </c>
      <c r="E2" s="58" t="s">
        <v>35</v>
      </c>
      <c r="F2" s="69"/>
      <c r="G2" s="70"/>
    </row>
    <row r="3" spans="1:7" ht="17.100000000000001" customHeight="1" x14ac:dyDescent="0.3">
      <c r="A3" s="9" t="s">
        <v>0</v>
      </c>
      <c r="B3" s="14" t="s">
        <v>32</v>
      </c>
      <c r="C3" s="22">
        <v>1000</v>
      </c>
      <c r="D3" s="36">
        <v>3000</v>
      </c>
      <c r="E3" s="59" t="s">
        <v>47</v>
      </c>
    </row>
    <row r="4" spans="1:7" ht="17.100000000000001" customHeight="1" x14ac:dyDescent="0.3">
      <c r="A4" s="9" t="s">
        <v>55</v>
      </c>
      <c r="B4" s="23" t="s">
        <v>4</v>
      </c>
      <c r="C4" s="22">
        <v>6000</v>
      </c>
      <c r="D4" s="36">
        <v>5000</v>
      </c>
      <c r="E4" s="60"/>
    </row>
    <row r="5" spans="1:7" ht="17.100000000000001" customHeight="1" x14ac:dyDescent="0.3">
      <c r="A5" s="10" t="s">
        <v>26</v>
      </c>
      <c r="B5" s="24" t="s">
        <v>63</v>
      </c>
      <c r="C5" s="25">
        <v>3500</v>
      </c>
      <c r="D5" s="36"/>
      <c r="E5" s="60"/>
    </row>
    <row r="6" spans="1:7" ht="41.25" customHeight="1" x14ac:dyDescent="0.3">
      <c r="A6" s="15" t="s">
        <v>53</v>
      </c>
      <c r="B6" s="13" t="s">
        <v>62</v>
      </c>
      <c r="C6" s="5"/>
      <c r="D6" s="36"/>
      <c r="E6" s="60"/>
    </row>
    <row r="7" spans="1:7" ht="17.100000000000001" customHeight="1" x14ac:dyDescent="0.3">
      <c r="A7" s="11" t="s">
        <v>73</v>
      </c>
      <c r="B7" s="14" t="s">
        <v>4</v>
      </c>
      <c r="C7" s="22">
        <v>6000</v>
      </c>
      <c r="D7" s="36">
        <v>2000</v>
      </c>
      <c r="E7" s="60"/>
    </row>
    <row r="8" spans="1:7" ht="17.100000000000001" customHeight="1" x14ac:dyDescent="0.3">
      <c r="A8" s="11" t="s">
        <v>73</v>
      </c>
      <c r="B8" s="14" t="s">
        <v>27</v>
      </c>
      <c r="C8" s="22">
        <v>6000</v>
      </c>
      <c r="D8" s="36">
        <v>6000</v>
      </c>
      <c r="E8" s="59" t="s">
        <v>50</v>
      </c>
    </row>
    <row r="9" spans="1:7" ht="17.100000000000001" customHeight="1" x14ac:dyDescent="0.3">
      <c r="A9" s="11" t="s">
        <v>73</v>
      </c>
      <c r="B9" s="14" t="s">
        <v>7</v>
      </c>
      <c r="C9" s="22">
        <v>5000</v>
      </c>
      <c r="D9" s="36">
        <v>5000</v>
      </c>
      <c r="E9" s="59" t="s">
        <v>56</v>
      </c>
    </row>
    <row r="10" spans="1:7" ht="17.100000000000001" customHeight="1" x14ac:dyDescent="0.3">
      <c r="A10" s="11" t="s">
        <v>73</v>
      </c>
      <c r="B10" s="14" t="s">
        <v>1</v>
      </c>
      <c r="C10" s="22">
        <v>5000</v>
      </c>
      <c r="D10" s="36">
        <v>5000</v>
      </c>
      <c r="E10" s="59" t="s">
        <v>56</v>
      </c>
    </row>
    <row r="11" spans="1:7" ht="17.100000000000001" customHeight="1" x14ac:dyDescent="0.3">
      <c r="A11" s="11" t="s">
        <v>73</v>
      </c>
      <c r="B11" s="14" t="s">
        <v>5</v>
      </c>
      <c r="C11" s="22">
        <v>6000</v>
      </c>
      <c r="D11" s="36">
        <v>4000</v>
      </c>
      <c r="E11" s="59" t="s">
        <v>57</v>
      </c>
    </row>
    <row r="12" spans="1:7" ht="17.100000000000001" customHeight="1" x14ac:dyDescent="0.3">
      <c r="A12" s="11" t="s">
        <v>73</v>
      </c>
      <c r="B12" s="27" t="s">
        <v>40</v>
      </c>
      <c r="C12" s="28">
        <v>4000</v>
      </c>
      <c r="D12" s="37">
        <v>2000</v>
      </c>
      <c r="E12" s="59" t="s">
        <v>23</v>
      </c>
    </row>
    <row r="13" spans="1:7" ht="17.100000000000001" customHeight="1" x14ac:dyDescent="0.3">
      <c r="A13" s="11" t="s">
        <v>73</v>
      </c>
      <c r="B13" s="14" t="s">
        <v>36</v>
      </c>
      <c r="C13" s="22">
        <v>2000</v>
      </c>
      <c r="D13" s="36">
        <v>2000</v>
      </c>
      <c r="E13" s="60"/>
    </row>
    <row r="14" spans="1:7" ht="17.100000000000001" customHeight="1" x14ac:dyDescent="0.3">
      <c r="A14" s="11" t="s">
        <v>73</v>
      </c>
      <c r="B14" s="26" t="s">
        <v>86</v>
      </c>
      <c r="C14" s="25">
        <v>2000</v>
      </c>
      <c r="D14" s="36"/>
      <c r="E14" s="59"/>
    </row>
    <row r="15" spans="1:7" ht="17.100000000000001" customHeight="1" x14ac:dyDescent="0.3">
      <c r="A15" s="11" t="s">
        <v>73</v>
      </c>
      <c r="B15" s="14" t="s">
        <v>37</v>
      </c>
      <c r="C15" s="22">
        <v>2000</v>
      </c>
      <c r="D15" s="36">
        <v>2000</v>
      </c>
      <c r="E15" s="59" t="s">
        <v>39</v>
      </c>
    </row>
    <row r="16" spans="1:7" ht="17.100000000000001" customHeight="1" x14ac:dyDescent="0.3">
      <c r="A16" s="11" t="s">
        <v>73</v>
      </c>
      <c r="B16" s="14" t="s">
        <v>45</v>
      </c>
      <c r="C16" s="22">
        <v>2000</v>
      </c>
      <c r="D16" s="36">
        <v>2500</v>
      </c>
      <c r="E16" s="59" t="s">
        <v>46</v>
      </c>
    </row>
    <row r="17" spans="1:6" ht="17.100000000000001" customHeight="1" x14ac:dyDescent="0.3">
      <c r="A17" s="11" t="s">
        <v>73</v>
      </c>
      <c r="B17" s="14" t="s">
        <v>12</v>
      </c>
      <c r="C17" s="22">
        <v>2000</v>
      </c>
      <c r="D17" s="36">
        <v>2000</v>
      </c>
      <c r="E17" s="59" t="s">
        <v>56</v>
      </c>
    </row>
    <row r="18" spans="1:6" s="6" customFormat="1" ht="17.100000000000001" customHeight="1" x14ac:dyDescent="0.3">
      <c r="A18" s="11" t="s">
        <v>73</v>
      </c>
      <c r="B18" s="14" t="s">
        <v>6</v>
      </c>
      <c r="C18" s="22">
        <v>4000</v>
      </c>
      <c r="D18" s="36">
        <v>4000</v>
      </c>
      <c r="E18" s="59"/>
    </row>
    <row r="19" spans="1:6" s="6" customFormat="1" ht="17.100000000000001" customHeight="1" x14ac:dyDescent="0.3">
      <c r="A19" s="11" t="s">
        <v>73</v>
      </c>
      <c r="B19" s="14" t="s">
        <v>32</v>
      </c>
      <c r="C19" s="22">
        <v>5000</v>
      </c>
      <c r="D19" s="36">
        <v>5000</v>
      </c>
      <c r="E19" s="59"/>
    </row>
    <row r="20" spans="1:6" s="6" customFormat="1" ht="17.100000000000001" customHeight="1" x14ac:dyDescent="0.3">
      <c r="A20" s="11" t="s">
        <v>73</v>
      </c>
      <c r="B20" s="14" t="s">
        <v>24</v>
      </c>
      <c r="C20" s="22">
        <v>5000</v>
      </c>
      <c r="D20" s="36">
        <v>5000</v>
      </c>
      <c r="E20" s="59"/>
    </row>
    <row r="21" spans="1:6" s="6" customFormat="1" ht="17.100000000000001" customHeight="1" x14ac:dyDescent="0.3">
      <c r="A21" s="11" t="s">
        <v>73</v>
      </c>
      <c r="B21" s="26" t="s">
        <v>64</v>
      </c>
      <c r="C21" s="25">
        <v>4000</v>
      </c>
      <c r="D21" s="36"/>
      <c r="E21" s="59"/>
    </row>
    <row r="22" spans="1:6" s="6" customFormat="1" ht="17.100000000000001" customHeight="1" x14ac:dyDescent="0.3">
      <c r="A22" s="11" t="s">
        <v>73</v>
      </c>
      <c r="B22" s="24" t="s">
        <v>65</v>
      </c>
      <c r="C22" s="29">
        <v>2000</v>
      </c>
      <c r="D22" s="38"/>
      <c r="E22" s="59"/>
    </row>
    <row r="23" spans="1:6" ht="15" x14ac:dyDescent="0.3">
      <c r="A23" s="11" t="s">
        <v>73</v>
      </c>
      <c r="B23" s="26" t="s">
        <v>66</v>
      </c>
      <c r="C23" s="30"/>
      <c r="D23" s="39"/>
      <c r="E23" s="60"/>
      <c r="F23" s="6"/>
    </row>
    <row r="24" spans="1:6" ht="15" x14ac:dyDescent="0.3">
      <c r="A24" s="11" t="s">
        <v>73</v>
      </c>
      <c r="B24" s="26" t="s">
        <v>67</v>
      </c>
      <c r="C24" s="22"/>
      <c r="D24" s="36"/>
      <c r="E24" s="61"/>
      <c r="F24" s="6"/>
    </row>
    <row r="25" spans="1:6" ht="15" x14ac:dyDescent="0.3">
      <c r="A25" s="11" t="s">
        <v>73</v>
      </c>
      <c r="B25" s="31" t="s">
        <v>72</v>
      </c>
      <c r="C25" s="22"/>
      <c r="D25" s="36"/>
      <c r="E25" s="61"/>
      <c r="F25" s="6"/>
    </row>
    <row r="26" spans="1:6" ht="15" x14ac:dyDescent="0.3">
      <c r="A26" s="11" t="s">
        <v>73</v>
      </c>
      <c r="B26" s="31" t="s">
        <v>88</v>
      </c>
      <c r="C26" s="22"/>
      <c r="D26" s="36"/>
      <c r="E26" s="61"/>
    </row>
    <row r="27" spans="1:6" ht="30" x14ac:dyDescent="0.3">
      <c r="A27" s="11" t="s">
        <v>73</v>
      </c>
      <c r="B27" s="31" t="s">
        <v>69</v>
      </c>
      <c r="C27" s="22"/>
      <c r="D27" s="36"/>
      <c r="E27" s="61"/>
    </row>
    <row r="28" spans="1:6" ht="15" x14ac:dyDescent="0.3">
      <c r="A28" s="11" t="s">
        <v>73</v>
      </c>
      <c r="B28" s="31" t="s">
        <v>70</v>
      </c>
      <c r="C28" s="22"/>
      <c r="D28" s="36"/>
      <c r="E28" s="61"/>
    </row>
    <row r="29" spans="1:6" ht="15" x14ac:dyDescent="0.3">
      <c r="A29" s="11" t="s">
        <v>73</v>
      </c>
      <c r="B29" s="31" t="s">
        <v>71</v>
      </c>
      <c r="C29" s="22"/>
      <c r="D29" s="36"/>
      <c r="E29" s="61"/>
    </row>
    <row r="30" spans="1:6" ht="15" x14ac:dyDescent="0.3">
      <c r="A30" s="11" t="s">
        <v>73</v>
      </c>
      <c r="B30" s="26" t="s">
        <v>68</v>
      </c>
      <c r="C30" s="22"/>
      <c r="D30" s="36"/>
      <c r="E30" s="60"/>
    </row>
    <row r="31" spans="1:6" ht="17.25" customHeight="1" thickBot="1" x14ac:dyDescent="0.35">
      <c r="A31" s="43"/>
      <c r="B31" s="44"/>
      <c r="C31" s="45"/>
      <c r="D31" s="45"/>
      <c r="E31" s="62"/>
    </row>
    <row r="32" spans="1:6" ht="17.100000000000001" customHeight="1" thickTop="1" x14ac:dyDescent="0.3">
      <c r="A32" s="9" t="s">
        <v>13</v>
      </c>
      <c r="B32" s="32" t="s">
        <v>15</v>
      </c>
      <c r="C32" s="22">
        <v>11000</v>
      </c>
      <c r="D32" s="36">
        <v>11000</v>
      </c>
      <c r="E32" s="63" t="s">
        <v>58</v>
      </c>
    </row>
    <row r="33" spans="1:5" ht="17.100000000000001" customHeight="1" x14ac:dyDescent="0.3">
      <c r="A33" s="9" t="s">
        <v>2</v>
      </c>
      <c r="B33" s="33" t="s">
        <v>19</v>
      </c>
      <c r="C33" s="22">
        <v>10000</v>
      </c>
      <c r="D33" s="36">
        <v>10000</v>
      </c>
      <c r="E33" s="63" t="s">
        <v>56</v>
      </c>
    </row>
    <row r="34" spans="1:5" s="53" customFormat="1" ht="17.100000000000001" customHeight="1" x14ac:dyDescent="0.2">
      <c r="A34" s="113" t="s">
        <v>41</v>
      </c>
      <c r="B34" s="114" t="s">
        <v>19</v>
      </c>
      <c r="C34" s="115">
        <v>15000</v>
      </c>
      <c r="D34" s="116">
        <v>15000</v>
      </c>
      <c r="E34" s="64" t="s">
        <v>56</v>
      </c>
    </row>
    <row r="35" spans="1:5" ht="17.100000000000001" customHeight="1" x14ac:dyDescent="0.2">
      <c r="A35" s="16" t="s">
        <v>21</v>
      </c>
      <c r="B35" s="34" t="s">
        <v>20</v>
      </c>
      <c r="C35" s="28">
        <v>10000</v>
      </c>
      <c r="D35" s="37">
        <v>10000</v>
      </c>
      <c r="E35" s="65" t="s">
        <v>58</v>
      </c>
    </row>
    <row r="36" spans="1:5" ht="15" x14ac:dyDescent="0.3">
      <c r="A36" s="9" t="s">
        <v>28</v>
      </c>
      <c r="B36" s="51" t="s">
        <v>9</v>
      </c>
      <c r="C36" s="47">
        <v>15000</v>
      </c>
      <c r="D36" s="49">
        <v>15000</v>
      </c>
      <c r="E36" s="66" t="s">
        <v>43</v>
      </c>
    </row>
    <row r="37" spans="1:5" ht="15" x14ac:dyDescent="0.3">
      <c r="A37" s="9" t="s">
        <v>3</v>
      </c>
      <c r="B37" s="52"/>
      <c r="C37" s="48"/>
      <c r="D37" s="50"/>
      <c r="E37" s="66"/>
    </row>
    <row r="38" spans="1:5" ht="17.100000000000001" customHeight="1" x14ac:dyDescent="0.3">
      <c r="A38" s="9" t="s">
        <v>74</v>
      </c>
      <c r="B38" s="32" t="s">
        <v>10</v>
      </c>
      <c r="C38" s="22">
        <v>50000</v>
      </c>
      <c r="D38" s="36">
        <v>50000</v>
      </c>
      <c r="E38" s="63" t="s">
        <v>43</v>
      </c>
    </row>
    <row r="39" spans="1:5" ht="17.100000000000001" customHeight="1" x14ac:dyDescent="0.3">
      <c r="A39" s="17" t="s">
        <v>75</v>
      </c>
      <c r="B39" s="34" t="s">
        <v>8</v>
      </c>
      <c r="C39" s="22">
        <v>500</v>
      </c>
      <c r="D39" s="36">
        <v>0</v>
      </c>
      <c r="E39" s="66"/>
    </row>
    <row r="40" spans="1:5" ht="17.100000000000001" customHeight="1" x14ac:dyDescent="0.3">
      <c r="A40" s="17" t="s">
        <v>76</v>
      </c>
      <c r="B40" s="34" t="s">
        <v>79</v>
      </c>
      <c r="C40" s="22">
        <v>500</v>
      </c>
      <c r="D40" s="36"/>
      <c r="E40" s="66"/>
    </row>
    <row r="41" spans="1:5" ht="17.100000000000001" customHeight="1" x14ac:dyDescent="0.3">
      <c r="A41" s="9" t="s">
        <v>77</v>
      </c>
      <c r="B41" s="32" t="s">
        <v>48</v>
      </c>
      <c r="C41" s="22">
        <v>500</v>
      </c>
      <c r="D41" s="36">
        <v>500</v>
      </c>
      <c r="E41" s="66"/>
    </row>
    <row r="42" spans="1:5" ht="17.100000000000001" customHeight="1" x14ac:dyDescent="0.3">
      <c r="A42" s="9" t="s">
        <v>78</v>
      </c>
      <c r="B42" s="32" t="s">
        <v>38</v>
      </c>
      <c r="C42" s="22">
        <v>500</v>
      </c>
      <c r="D42" s="36">
        <v>500</v>
      </c>
      <c r="E42" s="65" t="s">
        <v>44</v>
      </c>
    </row>
    <row r="43" spans="1:5" ht="17.100000000000001" customHeight="1" x14ac:dyDescent="0.3">
      <c r="A43" s="9" t="s">
        <v>17</v>
      </c>
      <c r="B43" s="32" t="s">
        <v>18</v>
      </c>
      <c r="C43" s="22">
        <v>1500</v>
      </c>
      <c r="D43" s="36">
        <v>1500</v>
      </c>
      <c r="E43" s="63" t="s">
        <v>23</v>
      </c>
    </row>
    <row r="44" spans="1:5" ht="17.100000000000001" customHeight="1" x14ac:dyDescent="0.3">
      <c r="A44" s="18" t="s">
        <v>16</v>
      </c>
      <c r="B44" s="23" t="s">
        <v>29</v>
      </c>
      <c r="C44" s="22">
        <v>3500</v>
      </c>
      <c r="D44" s="36">
        <v>3500</v>
      </c>
      <c r="E44" s="63" t="s">
        <v>43</v>
      </c>
    </row>
    <row r="45" spans="1:5" ht="17.100000000000001" customHeight="1" x14ac:dyDescent="0.3">
      <c r="A45" s="18" t="s">
        <v>87</v>
      </c>
      <c r="B45" s="23" t="s">
        <v>30</v>
      </c>
      <c r="C45" s="22">
        <v>500</v>
      </c>
      <c r="D45" s="36">
        <v>500</v>
      </c>
      <c r="E45" s="67" t="s">
        <v>39</v>
      </c>
    </row>
    <row r="46" spans="1:5" s="6" customFormat="1" ht="19.5" customHeight="1" x14ac:dyDescent="0.3">
      <c r="A46" s="15" t="s">
        <v>51</v>
      </c>
      <c r="B46" s="35" t="s">
        <v>52</v>
      </c>
      <c r="C46" s="30"/>
      <c r="D46" s="39"/>
      <c r="E46" s="68"/>
    </row>
    <row r="47" spans="1:5" ht="17.100000000000001" customHeight="1" x14ac:dyDescent="0.3">
      <c r="A47" s="10" t="s">
        <v>31</v>
      </c>
      <c r="B47" s="23" t="s">
        <v>14</v>
      </c>
      <c r="C47" s="28">
        <v>1000</v>
      </c>
      <c r="D47" s="37">
        <v>1000</v>
      </c>
      <c r="E47" s="65" t="s">
        <v>23</v>
      </c>
    </row>
    <row r="48" spans="1:5" ht="17.100000000000001" customHeight="1" x14ac:dyDescent="0.3">
      <c r="A48" s="10" t="s">
        <v>25</v>
      </c>
      <c r="B48" s="14" t="s">
        <v>14</v>
      </c>
      <c r="C48" s="22">
        <v>750</v>
      </c>
      <c r="D48" s="36">
        <v>750</v>
      </c>
      <c r="E48" s="65" t="s">
        <v>23</v>
      </c>
    </row>
    <row r="49" spans="1:5" ht="17.100000000000001" customHeight="1" x14ac:dyDescent="0.3">
      <c r="A49" s="10" t="s">
        <v>11</v>
      </c>
      <c r="B49" s="14" t="s">
        <v>54</v>
      </c>
      <c r="C49" s="22"/>
      <c r="D49" s="36"/>
      <c r="E49" s="66"/>
    </row>
    <row r="50" spans="1:5" ht="17.100000000000001" customHeight="1" x14ac:dyDescent="0.3">
      <c r="A50" s="9" t="s">
        <v>22</v>
      </c>
      <c r="B50" s="14" t="s">
        <v>12</v>
      </c>
      <c r="C50" s="22">
        <v>1500</v>
      </c>
      <c r="D50" s="36">
        <v>1500</v>
      </c>
      <c r="E50" s="63" t="s">
        <v>23</v>
      </c>
    </row>
    <row r="51" spans="1:5" ht="15" x14ac:dyDescent="0.2">
      <c r="A51" s="15" t="s">
        <v>34</v>
      </c>
      <c r="B51" s="23" t="s">
        <v>32</v>
      </c>
      <c r="C51" s="47">
        <v>10000</v>
      </c>
      <c r="D51" s="49">
        <v>7000</v>
      </c>
      <c r="E51" s="65" t="s">
        <v>23</v>
      </c>
    </row>
    <row r="52" spans="1:5" ht="15" x14ac:dyDescent="0.2">
      <c r="A52" s="17" t="s">
        <v>49</v>
      </c>
      <c r="B52" s="23" t="s">
        <v>32</v>
      </c>
      <c r="C52" s="48"/>
      <c r="D52" s="50"/>
      <c r="E52" s="65"/>
    </row>
    <row r="53" spans="1:5" ht="23.25" customHeight="1" thickBot="1" x14ac:dyDescent="0.35">
      <c r="A53" s="19" t="s">
        <v>59</v>
      </c>
      <c r="B53" s="20"/>
      <c r="C53" s="21">
        <f>SUM(C3:C52)</f>
        <v>204250</v>
      </c>
      <c r="D53" s="40">
        <f>SUM(D3:D52)</f>
        <v>182250</v>
      </c>
      <c r="E53" s="12"/>
    </row>
    <row r="54" spans="1:5" s="2" customFormat="1" ht="15.75" thickTop="1" x14ac:dyDescent="0.3">
      <c r="A54" s="3"/>
      <c r="B54" s="4"/>
      <c r="C54" s="8"/>
      <c r="D54" s="8"/>
      <c r="E54" s="7"/>
    </row>
    <row r="55" spans="1:5" x14ac:dyDescent="0.2">
      <c r="A55" s="1" t="s">
        <v>80</v>
      </c>
    </row>
    <row r="56" spans="1:5" x14ac:dyDescent="0.2">
      <c r="A56" s="54" t="s">
        <v>81</v>
      </c>
      <c r="B56" s="55"/>
      <c r="C56" s="56"/>
      <c r="D56" s="56"/>
    </row>
    <row r="57" spans="1:5" x14ac:dyDescent="0.2">
      <c r="A57" s="54" t="s">
        <v>82</v>
      </c>
      <c r="B57" s="55"/>
      <c r="C57" s="56"/>
      <c r="D57" s="56"/>
    </row>
    <row r="58" spans="1:5" x14ac:dyDescent="0.2">
      <c r="A58" s="57" t="s">
        <v>83</v>
      </c>
      <c r="B58" s="55"/>
      <c r="C58" s="56"/>
      <c r="D58" s="56"/>
    </row>
    <row r="59" spans="1:5" x14ac:dyDescent="0.2">
      <c r="A59" s="57" t="s">
        <v>84</v>
      </c>
      <c r="B59" s="55"/>
      <c r="C59" s="56"/>
      <c r="D59" s="56"/>
    </row>
    <row r="60" spans="1:5" x14ac:dyDescent="0.2">
      <c r="A60" s="57" t="s">
        <v>85</v>
      </c>
      <c r="B60" s="55"/>
      <c r="C60" s="56"/>
      <c r="D60" s="56"/>
    </row>
    <row r="61" spans="1:5" x14ac:dyDescent="0.2">
      <c r="A61" s="55"/>
      <c r="B61" s="55"/>
      <c r="C61" s="56"/>
      <c r="D61" s="56"/>
    </row>
  </sheetData>
  <mergeCells count="6">
    <mergeCell ref="A1:D1"/>
    <mergeCell ref="C36:C37"/>
    <mergeCell ref="D36:D37"/>
    <mergeCell ref="C51:C52"/>
    <mergeCell ref="D51:D52"/>
    <mergeCell ref="B36:B37"/>
  </mergeCells>
  <phoneticPr fontId="4" type="noConversion"/>
  <pageMargins left="0.51181102362204722" right="0.19685039370078741" top="1.2598425196850394" bottom="0.70866141732283472" header="0.51181102362204722" footer="0.51181102362204722"/>
  <pageSetup scale="91" orientation="portrait" r:id="rId1"/>
  <headerFooter alignWithMargins="0">
    <oddHeader>&amp;L&amp;D&amp;T</oddHeader>
    <oddFooter>&amp;C&amp;KFF0000Red font indicates they declined in 2016</oddFoot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Proposed 2018 Dues&amp;Sponsorship</vt:lpstr>
      <vt:lpstr>2016 Sponsorship Format</vt:lpstr>
      <vt:lpstr>'2016 Sponsorship Format'!Print_Titles</vt:lpstr>
    </vt:vector>
  </TitlesOfParts>
  <Company>FDFA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aboucher</dc:creator>
  <cp:lastModifiedBy>Allison Boucher</cp:lastModifiedBy>
  <cp:lastPrinted>2017-05-15T18:34:43Z</cp:lastPrinted>
  <dcterms:created xsi:type="dcterms:W3CDTF">2010-04-29T19:30:13Z</dcterms:created>
  <dcterms:modified xsi:type="dcterms:W3CDTF">2017-05-15T20:58:32Z</dcterms:modified>
</cp:coreProperties>
</file>