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tyfreecanada-my.sharepoint.com/personal/aboucher_fdfa_ca/Documents/FDFA/Allison's doc.s/Board/BOD meeting docs/2018/July/"/>
    </mc:Choice>
  </mc:AlternateContent>
  <xr:revisionPtr revIDLastSave="9" documentId="8_{A76A1385-8680-4AAE-BBF3-4F6F7AB9A3C8}" xr6:coauthVersionLast="34" xr6:coauthVersionMax="34" xr10:uidLastSave="{ED32F7C9-92AD-4FD9-A4CC-07E07A9B8AC6}"/>
  <bookViews>
    <workbookView xWindow="0" yWindow="0" windowWidth="28800" windowHeight="11625" xr2:uid="{00000000-000D-0000-FFFF-FFFF00000000}"/>
  </bookViews>
  <sheets>
    <sheet name="A R Aging Summary" sheetId="1" r:id="rId1"/>
  </sheets>
  <calcPr calcId="179017"/>
</workbook>
</file>

<file path=xl/calcChain.xml><?xml version="1.0" encoding="utf-8"?>
<calcChain xmlns="http://schemas.openxmlformats.org/spreadsheetml/2006/main">
  <c r="D39" i="1" l="1"/>
  <c r="E39" i="1" s="1"/>
  <c r="B38" i="1"/>
  <c r="E38" i="1" s="1"/>
  <c r="D37" i="1"/>
  <c r="E37" i="1" s="1"/>
  <c r="C36" i="1"/>
  <c r="E36" i="1" s="1"/>
  <c r="D35" i="1"/>
  <c r="E35" i="1" s="1"/>
  <c r="B34" i="1"/>
  <c r="E34" i="1" s="1"/>
  <c r="D33" i="1"/>
  <c r="E33" i="1" s="1"/>
  <c r="B32" i="1"/>
  <c r="E32" i="1" s="1"/>
  <c r="D31" i="1"/>
  <c r="E31" i="1" s="1"/>
  <c r="B30" i="1"/>
  <c r="E30" i="1" s="1"/>
  <c r="D29" i="1"/>
  <c r="E29" i="1" s="1"/>
  <c r="B28" i="1"/>
  <c r="E28" i="1" s="1"/>
  <c r="D27" i="1"/>
  <c r="E27" i="1" s="1"/>
  <c r="B26" i="1"/>
  <c r="E26" i="1" s="1"/>
  <c r="D25" i="1"/>
  <c r="E25" i="1" s="1"/>
  <c r="D24" i="1"/>
  <c r="E24" i="1" s="1"/>
  <c r="D23" i="1"/>
  <c r="E23" i="1" s="1"/>
  <c r="B22" i="1"/>
  <c r="E22" i="1" s="1"/>
  <c r="D21" i="1"/>
  <c r="E21" i="1" s="1"/>
  <c r="D20" i="1"/>
  <c r="E20" i="1" s="1"/>
  <c r="D19" i="1"/>
  <c r="C19" i="1"/>
  <c r="E19" i="1" s="1"/>
  <c r="D18" i="1"/>
  <c r="E18" i="1" s="1"/>
  <c r="D17" i="1"/>
  <c r="E17" i="1" s="1"/>
  <c r="C16" i="1"/>
  <c r="D15" i="1"/>
  <c r="E15" i="1" s="1"/>
  <c r="D14" i="1"/>
  <c r="E14" i="1" s="1"/>
  <c r="D13" i="1"/>
  <c r="E13" i="1" s="1"/>
  <c r="B12" i="1"/>
  <c r="E12" i="1" s="1"/>
  <c r="D11" i="1"/>
  <c r="E11" i="1" s="1"/>
  <c r="B10" i="1"/>
  <c r="E10" i="1" s="1"/>
  <c r="D9" i="1"/>
  <c r="E9" i="1" s="1"/>
  <c r="B8" i="1"/>
  <c r="D7" i="1"/>
  <c r="E7" i="1" s="1"/>
  <c r="B6" i="1"/>
  <c r="E6" i="1" s="1"/>
  <c r="C40" i="1" l="1"/>
  <c r="E16" i="1"/>
  <c r="B40" i="1"/>
  <c r="E8" i="1"/>
  <c r="D40" i="1"/>
  <c r="E40" i="1" l="1"/>
</calcChain>
</file>

<file path=xl/sharedStrings.xml><?xml version="1.0" encoding="utf-8"?>
<sst xmlns="http://schemas.openxmlformats.org/spreadsheetml/2006/main" count="78" uniqueCount="49">
  <si>
    <t>1 - 30</t>
  </si>
  <si>
    <t>61 - 90</t>
  </si>
  <si>
    <t>91 and over</t>
  </si>
  <si>
    <t>Total</t>
  </si>
  <si>
    <t>Aldergrove Duty Free Shop Ltd.</t>
  </si>
  <si>
    <t>ALFA Brands Corporation</t>
  </si>
  <si>
    <t>Ambassador Duty Free Store</t>
  </si>
  <si>
    <t>Bacardi Canada Inc.</t>
  </si>
  <si>
    <t>Blue Water Bridge Duty Free</t>
  </si>
  <si>
    <t>Borders Duty Free Agency (Beam Global)</t>
  </si>
  <si>
    <t>Boutique Hors-Taxes De Philipsburg Inc.</t>
  </si>
  <si>
    <t>Conchal Inc Pook / Hocky Sockey</t>
  </si>
  <si>
    <t>Creative Planogram Company (CPC)</t>
  </si>
  <si>
    <t>Diageo Canada</t>
  </si>
  <si>
    <t>Dufry</t>
  </si>
  <si>
    <t>ETC (premier global trading)_USD</t>
  </si>
  <si>
    <t>First China Tobacco Company Ltd.</t>
  </si>
  <si>
    <t>Fort Duty Free</t>
  </si>
  <si>
    <t>Havana House Cigar &amp; Tobacco Merchants</t>
  </si>
  <si>
    <t>IBBI_USD</t>
  </si>
  <si>
    <t>Johnstown Duty Free Shop</t>
  </si>
  <si>
    <t>Krispy Kernels Inc.</t>
  </si>
  <si>
    <t>Liquor Control Board of Ontario</t>
  </si>
  <si>
    <t>Majorica Jewelry Ltd._USD</t>
  </si>
  <si>
    <t>Niagara Duty Free Shops Inc.</t>
  </si>
  <si>
    <t>North Shore Tobacco</t>
  </si>
  <si>
    <t>Osoyoos Duty Free Shop</t>
  </si>
  <si>
    <t>Scandinavian Tobacco Group</t>
  </si>
  <si>
    <t>Sleeman Breweries</t>
  </si>
  <si>
    <t>Suraj Enterprises Inc.</t>
  </si>
  <si>
    <t>Swatch Group Canada</t>
  </si>
  <si>
    <t>The Patron Spirits Company USD</t>
  </si>
  <si>
    <t>Thousand Islands Tax/ Duty Free Store</t>
  </si>
  <si>
    <t>Univins et Spiritueux</t>
  </si>
  <si>
    <t>Vinumport Duty Free_USD</t>
  </si>
  <si>
    <t>WFH Travel Retail Inc.</t>
  </si>
  <si>
    <t>Windsor Tunnel Duty Free</t>
  </si>
  <si>
    <t>Érablière les Sucreries d’Or DL Inc</t>
  </si>
  <si>
    <t>TOTAL</t>
  </si>
  <si>
    <t>Thursday, Jul 05, 2018 08:36:30 AM GMT-7</t>
  </si>
  <si>
    <t>Frontier Duty Free Association</t>
  </si>
  <si>
    <t>A/R Aging Summary</t>
  </si>
  <si>
    <t>As of July 5, 2018</t>
  </si>
  <si>
    <t>Comments</t>
  </si>
  <si>
    <t>semi-annual</t>
  </si>
  <si>
    <t>2018 dues</t>
  </si>
  <si>
    <t>2017 conv. Tickets</t>
  </si>
  <si>
    <t>bags/dues</t>
  </si>
  <si>
    <t>2018 sponsorship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</si>
</sst>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8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J16" sqref="J16"/>
    </sheetView>
  </sheetViews>
  <sheetFormatPr defaultRowHeight="15" x14ac:dyDescent="0.25"/>
  <cols>
    <col min="1" max="1" width="34.42578125" customWidth="1"/>
    <col min="2" max="3" width="8.5703125" customWidth="1"/>
    <col min="4" max="5" width="9.42578125" customWidth="1"/>
    <col min="6" max="6" width="19.85546875" style="12" customWidth="1"/>
  </cols>
  <sheetData>
    <row r="1" spans="1:6" ht="18" x14ac:dyDescent="0.25">
      <c r="A1" s="9" t="s">
        <v>40</v>
      </c>
      <c r="B1" s="8"/>
      <c r="C1" s="8"/>
      <c r="D1" s="8"/>
      <c r="E1" s="8"/>
    </row>
    <row r="2" spans="1:6" ht="18" x14ac:dyDescent="0.25">
      <c r="A2" s="9" t="s">
        <v>41</v>
      </c>
      <c r="B2" s="8"/>
      <c r="C2" s="8"/>
      <c r="D2" s="8"/>
      <c r="E2" s="8"/>
    </row>
    <row r="3" spans="1:6" x14ac:dyDescent="0.25">
      <c r="A3" s="10" t="s">
        <v>42</v>
      </c>
      <c r="B3" s="8"/>
      <c r="C3" s="8"/>
      <c r="D3" s="8"/>
      <c r="E3" s="8"/>
    </row>
    <row r="5" spans="1:6" ht="24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11" t="s">
        <v>43</v>
      </c>
    </row>
    <row r="6" spans="1:6" x14ac:dyDescent="0.25">
      <c r="A6" s="3" t="s">
        <v>4</v>
      </c>
      <c r="B6" s="5">
        <f>157.5</f>
        <v>157.5</v>
      </c>
      <c r="C6" s="4"/>
      <c r="D6" s="4"/>
      <c r="E6" s="5">
        <f>SUM(B6:D6)</f>
        <v>157.5</v>
      </c>
      <c r="F6" s="12" t="s">
        <v>44</v>
      </c>
    </row>
    <row r="7" spans="1:6" x14ac:dyDescent="0.25">
      <c r="A7" s="3" t="s">
        <v>5</v>
      </c>
      <c r="B7" s="4"/>
      <c r="C7" s="4"/>
      <c r="D7" s="5">
        <f>650</f>
        <v>650</v>
      </c>
      <c r="E7" s="5">
        <f>SUM(B7:D7)</f>
        <v>650</v>
      </c>
      <c r="F7" s="12" t="s">
        <v>45</v>
      </c>
    </row>
    <row r="8" spans="1:6" x14ac:dyDescent="0.25">
      <c r="A8" s="3" t="s">
        <v>6</v>
      </c>
      <c r="B8" s="5">
        <f>169.5</f>
        <v>169.5</v>
      </c>
      <c r="C8" s="4"/>
      <c r="D8" s="4"/>
      <c r="E8" s="5">
        <f>SUM(B8:D8)</f>
        <v>169.5</v>
      </c>
      <c r="F8" s="12" t="s">
        <v>44</v>
      </c>
    </row>
    <row r="9" spans="1:6" x14ac:dyDescent="0.25">
      <c r="A9" s="3" t="s">
        <v>7</v>
      </c>
      <c r="B9" s="4"/>
      <c r="C9" s="4"/>
      <c r="D9" s="5">
        <f>2203.5</f>
        <v>2203.5</v>
      </c>
      <c r="E9" s="5">
        <f>SUM(B9:D9)</f>
        <v>2203.5</v>
      </c>
      <c r="F9" s="12" t="s">
        <v>45</v>
      </c>
    </row>
    <row r="10" spans="1:6" x14ac:dyDescent="0.25">
      <c r="A10" s="3" t="s">
        <v>8</v>
      </c>
      <c r="B10" s="5">
        <f>339</f>
        <v>339</v>
      </c>
      <c r="C10" s="4"/>
      <c r="D10" s="4"/>
      <c r="E10" s="5">
        <f>SUM(B10:D10)</f>
        <v>339</v>
      </c>
      <c r="F10" s="12" t="s">
        <v>44</v>
      </c>
    </row>
    <row r="11" spans="1:6" x14ac:dyDescent="0.25">
      <c r="A11" s="3" t="s">
        <v>9</v>
      </c>
      <c r="B11" s="4"/>
      <c r="C11" s="4"/>
      <c r="D11" s="5">
        <f>250</f>
        <v>250</v>
      </c>
      <c r="E11" s="5">
        <f>SUM(B11:D11)</f>
        <v>250</v>
      </c>
      <c r="F11" s="12" t="s">
        <v>46</v>
      </c>
    </row>
    <row r="12" spans="1:6" x14ac:dyDescent="0.25">
      <c r="A12" s="3" t="s">
        <v>10</v>
      </c>
      <c r="B12" s="5">
        <f>157.5</f>
        <v>157.5</v>
      </c>
      <c r="C12" s="4"/>
      <c r="D12" s="4"/>
      <c r="E12" s="5">
        <f>SUM(B12:D12)</f>
        <v>157.5</v>
      </c>
      <c r="F12" s="12" t="s">
        <v>44</v>
      </c>
    </row>
    <row r="13" spans="1:6" x14ac:dyDescent="0.25">
      <c r="A13" s="3" t="s">
        <v>11</v>
      </c>
      <c r="B13" s="4"/>
      <c r="C13" s="4"/>
      <c r="D13" s="5">
        <f>734.5</f>
        <v>734.5</v>
      </c>
      <c r="E13" s="5">
        <f>SUM(B13:D13)</f>
        <v>734.5</v>
      </c>
      <c r="F13" s="12" t="s">
        <v>45</v>
      </c>
    </row>
    <row r="14" spans="1:6" x14ac:dyDescent="0.25">
      <c r="A14" s="3" t="s">
        <v>12</v>
      </c>
      <c r="B14" s="4"/>
      <c r="C14" s="4"/>
      <c r="D14" s="5">
        <f>734.5</f>
        <v>734.5</v>
      </c>
      <c r="E14" s="5">
        <f>SUM(B14:D14)</f>
        <v>734.5</v>
      </c>
      <c r="F14" s="12" t="s">
        <v>45</v>
      </c>
    </row>
    <row r="15" spans="1:6" x14ac:dyDescent="0.25">
      <c r="A15" s="3" t="s">
        <v>13</v>
      </c>
      <c r="B15" s="4"/>
      <c r="C15" s="4"/>
      <c r="D15" s="5">
        <f>2203.5</f>
        <v>2203.5</v>
      </c>
      <c r="E15" s="5">
        <f>SUM(B15:D15)</f>
        <v>2203.5</v>
      </c>
      <c r="F15" s="12" t="s">
        <v>45</v>
      </c>
    </row>
    <row r="16" spans="1:6" x14ac:dyDescent="0.25">
      <c r="A16" s="3" t="s">
        <v>14</v>
      </c>
      <c r="B16" s="4"/>
      <c r="C16" s="5">
        <f>2000</f>
        <v>2000</v>
      </c>
      <c r="D16" s="4"/>
      <c r="E16" s="5">
        <f>SUM(B16:D16)</f>
        <v>2000</v>
      </c>
      <c r="F16" s="12" t="s">
        <v>45</v>
      </c>
    </row>
    <row r="17" spans="1:6" x14ac:dyDescent="0.25">
      <c r="A17" s="3" t="s">
        <v>15</v>
      </c>
      <c r="B17" s="4"/>
      <c r="C17" s="4"/>
      <c r="D17" s="5">
        <f>650</f>
        <v>650</v>
      </c>
      <c r="E17" s="5">
        <f>SUM(B17:D17)</f>
        <v>650</v>
      </c>
      <c r="F17" s="12" t="s">
        <v>45</v>
      </c>
    </row>
    <row r="18" spans="1:6" x14ac:dyDescent="0.25">
      <c r="A18" s="3" t="s">
        <v>16</v>
      </c>
      <c r="B18" s="4"/>
      <c r="C18" s="4"/>
      <c r="D18" s="5">
        <f>682.5</f>
        <v>682.5</v>
      </c>
      <c r="E18" s="5">
        <f>SUM(B18:D18)</f>
        <v>682.5</v>
      </c>
      <c r="F18" s="12" t="s">
        <v>45</v>
      </c>
    </row>
    <row r="19" spans="1:6" x14ac:dyDescent="0.25">
      <c r="A19" s="3" t="s">
        <v>17</v>
      </c>
      <c r="B19" s="4"/>
      <c r="C19" s="5">
        <f>369.51</f>
        <v>369.51</v>
      </c>
      <c r="D19" s="5">
        <f>1017</f>
        <v>1017</v>
      </c>
      <c r="E19" s="5">
        <f>SUM(B19:D19)</f>
        <v>1386.51</v>
      </c>
      <c r="F19" s="12" t="s">
        <v>47</v>
      </c>
    </row>
    <row r="20" spans="1:6" ht="15" customHeight="1" x14ac:dyDescent="0.25">
      <c r="A20" s="3" t="s">
        <v>18</v>
      </c>
      <c r="B20" s="4"/>
      <c r="C20" s="4"/>
      <c r="D20" s="5">
        <f>734.5</f>
        <v>734.5</v>
      </c>
      <c r="E20" s="5">
        <f>SUM(B20:D20)</f>
        <v>734.5</v>
      </c>
      <c r="F20" s="12" t="s">
        <v>45</v>
      </c>
    </row>
    <row r="21" spans="1:6" x14ac:dyDescent="0.25">
      <c r="A21" s="3" t="s">
        <v>19</v>
      </c>
      <c r="B21" s="4"/>
      <c r="C21" s="4"/>
      <c r="D21" s="5">
        <f>649.99</f>
        <v>649.99</v>
      </c>
      <c r="E21" s="5">
        <f>SUM(B21:D21)</f>
        <v>649.99</v>
      </c>
      <c r="F21" s="12" t="s">
        <v>45</v>
      </c>
    </row>
    <row r="22" spans="1:6" x14ac:dyDescent="0.25">
      <c r="A22" s="3" t="s">
        <v>20</v>
      </c>
      <c r="B22" s="5">
        <f>169.5</f>
        <v>169.5</v>
      </c>
      <c r="C22" s="4"/>
      <c r="D22" s="4"/>
      <c r="E22" s="5">
        <f>SUM(B22:D22)</f>
        <v>169.5</v>
      </c>
      <c r="F22" s="12" t="s">
        <v>44</v>
      </c>
    </row>
    <row r="23" spans="1:6" x14ac:dyDescent="0.25">
      <c r="A23" s="3" t="s">
        <v>21</v>
      </c>
      <c r="B23" s="4"/>
      <c r="C23" s="4"/>
      <c r="D23" s="5">
        <f>682.5</f>
        <v>682.5</v>
      </c>
      <c r="E23" s="5">
        <f>SUM(B23:D23)</f>
        <v>682.5</v>
      </c>
      <c r="F23" s="12" t="s">
        <v>45</v>
      </c>
    </row>
    <row r="24" spans="1:6" x14ac:dyDescent="0.25">
      <c r="A24" s="13" t="s">
        <v>22</v>
      </c>
      <c r="B24" s="4"/>
      <c r="C24" s="4"/>
      <c r="D24" s="5">
        <f>2203.5</f>
        <v>2203.5</v>
      </c>
      <c r="E24" s="5">
        <f>SUM(B24:D24)</f>
        <v>2203.5</v>
      </c>
      <c r="F24" s="12" t="s">
        <v>45</v>
      </c>
    </row>
    <row r="25" spans="1:6" x14ac:dyDescent="0.25">
      <c r="A25" s="3" t="s">
        <v>23</v>
      </c>
      <c r="B25" s="4"/>
      <c r="C25" s="4"/>
      <c r="D25" s="5">
        <f>649.99</f>
        <v>649.99</v>
      </c>
      <c r="E25" s="5">
        <f>SUM(B25:D25)</f>
        <v>649.99</v>
      </c>
      <c r="F25" s="12" t="s">
        <v>45</v>
      </c>
    </row>
    <row r="26" spans="1:6" x14ac:dyDescent="0.25">
      <c r="A26" s="3" t="s">
        <v>24</v>
      </c>
      <c r="B26" s="5">
        <f>169.5</f>
        <v>169.5</v>
      </c>
      <c r="C26" s="4"/>
      <c r="D26" s="4"/>
      <c r="E26" s="5">
        <f>SUM(B26:D26)</f>
        <v>169.5</v>
      </c>
      <c r="F26" s="12" t="s">
        <v>44</v>
      </c>
    </row>
    <row r="27" spans="1:6" x14ac:dyDescent="0.25">
      <c r="A27" s="3" t="s">
        <v>25</v>
      </c>
      <c r="B27" s="4"/>
      <c r="C27" s="4"/>
      <c r="D27" s="5">
        <f>734.5</f>
        <v>734.5</v>
      </c>
      <c r="E27" s="5">
        <f>SUM(B27:D27)</f>
        <v>734.5</v>
      </c>
      <c r="F27" s="12" t="s">
        <v>45</v>
      </c>
    </row>
    <row r="28" spans="1:6" x14ac:dyDescent="0.25">
      <c r="A28" s="3" t="s">
        <v>26</v>
      </c>
      <c r="B28" s="5">
        <f>157.5</f>
        <v>157.5</v>
      </c>
      <c r="C28" s="4"/>
      <c r="D28" s="4"/>
      <c r="E28" s="5">
        <f>SUM(B28:D28)</f>
        <v>157.5</v>
      </c>
      <c r="F28" s="12" t="s">
        <v>44</v>
      </c>
    </row>
    <row r="29" spans="1:6" x14ac:dyDescent="0.25">
      <c r="A29" s="3" t="s">
        <v>27</v>
      </c>
      <c r="B29" s="4"/>
      <c r="C29" s="4"/>
      <c r="D29" s="5">
        <f>682.5</f>
        <v>682.5</v>
      </c>
      <c r="E29" s="5">
        <f>SUM(B29:D29)</f>
        <v>682.5</v>
      </c>
      <c r="F29" s="12" t="s">
        <v>45</v>
      </c>
    </row>
    <row r="30" spans="1:6" x14ac:dyDescent="0.25">
      <c r="A30" s="3" t="s">
        <v>28</v>
      </c>
      <c r="B30" s="5">
        <f>500</f>
        <v>500</v>
      </c>
      <c r="C30" s="4"/>
      <c r="D30" s="4"/>
      <c r="E30" s="5">
        <f>SUM(B30:D30)</f>
        <v>500</v>
      </c>
      <c r="F30" s="12" t="s">
        <v>48</v>
      </c>
    </row>
    <row r="31" spans="1:6" x14ac:dyDescent="0.25">
      <c r="A31" s="3" t="s">
        <v>29</v>
      </c>
      <c r="B31" s="4"/>
      <c r="C31" s="4"/>
      <c r="D31" s="5">
        <f>734.5</f>
        <v>734.5</v>
      </c>
      <c r="E31" s="5">
        <f>SUM(B31:D31)</f>
        <v>734.5</v>
      </c>
      <c r="F31" s="12" t="s">
        <v>45</v>
      </c>
    </row>
    <row r="32" spans="1:6" x14ac:dyDescent="0.25">
      <c r="A32" s="3" t="s">
        <v>30</v>
      </c>
      <c r="B32" s="5">
        <f>1127.18</f>
        <v>1127.18</v>
      </c>
      <c r="C32" s="4"/>
      <c r="D32" s="4"/>
      <c r="E32" s="5">
        <f>SUM(B32:D32)</f>
        <v>1127.18</v>
      </c>
      <c r="F32" s="12" t="s">
        <v>45</v>
      </c>
    </row>
    <row r="33" spans="1:6" x14ac:dyDescent="0.25">
      <c r="A33" s="3" t="s">
        <v>31</v>
      </c>
      <c r="B33" s="4"/>
      <c r="C33" s="4"/>
      <c r="D33" s="5">
        <f>649.99</f>
        <v>649.99</v>
      </c>
      <c r="E33" s="5">
        <f>SUM(B33:D33)</f>
        <v>649.99</v>
      </c>
      <c r="F33" s="12" t="s">
        <v>45</v>
      </c>
    </row>
    <row r="34" spans="1:6" x14ac:dyDescent="0.25">
      <c r="A34" s="3" t="s">
        <v>32</v>
      </c>
      <c r="B34" s="5">
        <f>339</f>
        <v>339</v>
      </c>
      <c r="C34" s="4"/>
      <c r="D34" s="4"/>
      <c r="E34" s="5">
        <f>SUM(B34:D34)</f>
        <v>339</v>
      </c>
      <c r="F34" s="12" t="s">
        <v>44</v>
      </c>
    </row>
    <row r="35" spans="1:6" x14ac:dyDescent="0.25">
      <c r="A35" s="3" t="s">
        <v>33</v>
      </c>
      <c r="B35" s="4"/>
      <c r="C35" s="4"/>
      <c r="D35" s="5">
        <f>682.5</f>
        <v>682.5</v>
      </c>
      <c r="E35" s="5">
        <f>SUM(B35:D35)</f>
        <v>682.5</v>
      </c>
      <c r="F35" s="12" t="s">
        <v>45</v>
      </c>
    </row>
    <row r="36" spans="1:6" x14ac:dyDescent="0.25">
      <c r="A36" s="3" t="s">
        <v>34</v>
      </c>
      <c r="B36" s="4"/>
      <c r="C36" s="5">
        <f>650.01</f>
        <v>650.01</v>
      </c>
      <c r="D36" s="4"/>
      <c r="E36" s="5">
        <f>SUM(B36:D36)</f>
        <v>650.01</v>
      </c>
      <c r="F36" s="12" t="s">
        <v>45</v>
      </c>
    </row>
    <row r="37" spans="1:6" x14ac:dyDescent="0.25">
      <c r="A37" s="3" t="s">
        <v>35</v>
      </c>
      <c r="B37" s="4"/>
      <c r="C37" s="4"/>
      <c r="D37" s="5">
        <f>734.5</f>
        <v>734.5</v>
      </c>
      <c r="E37" s="5">
        <f>SUM(B37:D37)</f>
        <v>734.5</v>
      </c>
      <c r="F37" s="12" t="s">
        <v>45</v>
      </c>
    </row>
    <row r="38" spans="1:6" x14ac:dyDescent="0.25">
      <c r="A38" s="3" t="s">
        <v>36</v>
      </c>
      <c r="B38" s="5">
        <f>169.5</f>
        <v>169.5</v>
      </c>
      <c r="C38" s="4"/>
      <c r="D38" s="4"/>
      <c r="E38" s="5">
        <f>SUM(B38:D38)</f>
        <v>169.5</v>
      </c>
      <c r="F38" s="12" t="s">
        <v>44</v>
      </c>
    </row>
    <row r="39" spans="1:6" x14ac:dyDescent="0.25">
      <c r="A39" s="3" t="s">
        <v>37</v>
      </c>
      <c r="B39" s="4"/>
      <c r="C39" s="4"/>
      <c r="D39" s="5">
        <f>682.5</f>
        <v>682.5</v>
      </c>
      <c r="E39" s="5">
        <f>SUM(B39:D39)</f>
        <v>682.5</v>
      </c>
      <c r="F39" s="12" t="s">
        <v>45</v>
      </c>
    </row>
    <row r="40" spans="1:6" x14ac:dyDescent="0.25">
      <c r="A40" s="3" t="s">
        <v>38</v>
      </c>
      <c r="B40" s="6">
        <f>SUM(B6:B39)</f>
        <v>3455.6800000000003</v>
      </c>
      <c r="C40" s="6">
        <f>SUM(C6:C39)</f>
        <v>3019.5200000000004</v>
      </c>
      <c r="D40" s="6">
        <f>SUM(D6:D39)</f>
        <v>18946.97</v>
      </c>
      <c r="E40" s="6">
        <f>SUM(E6:E39)</f>
        <v>25422.170000000002</v>
      </c>
    </row>
    <row r="41" spans="1:6" x14ac:dyDescent="0.25">
      <c r="A41" s="3"/>
      <c r="B41" s="4"/>
      <c r="C41" s="4"/>
      <c r="D41" s="4"/>
      <c r="E41" s="4"/>
    </row>
    <row r="44" spans="1:6" x14ac:dyDescent="0.25">
      <c r="A44" s="7" t="s">
        <v>39</v>
      </c>
      <c r="B44" s="8"/>
      <c r="C44" s="8"/>
      <c r="D44" s="8"/>
      <c r="E44" s="8"/>
    </row>
  </sheetData>
  <mergeCells count="4">
    <mergeCell ref="A44:E44"/>
    <mergeCell ref="A1:E1"/>
    <mergeCell ref="A2:E2"/>
    <mergeCell ref="A3:E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 R Aging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Allison Boucher</cp:lastModifiedBy>
  <cp:lastPrinted>2018-07-05T17:44:48Z</cp:lastPrinted>
  <dcterms:created xsi:type="dcterms:W3CDTF">2018-07-05T15:36:30Z</dcterms:created>
  <dcterms:modified xsi:type="dcterms:W3CDTF">2018-07-05T17:45:14Z</dcterms:modified>
</cp:coreProperties>
</file>