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52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<sst xmlns="http://schemas.openxmlformats.org/spreadsheetml/2006/main" count="90" uniqueCount="33">
  <si>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</si>
  <si>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</si>
  <si>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</si>
  <si>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</si>
  <si>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</si>
  <si>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</si>
  <si>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</si>
  <si>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</si>
  <si>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</si>
  <si>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</si>
  <si>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</si>
  <si>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</si>
  <si>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</si>
  <si>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</si>
  <si>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</si>
  <si>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</si>
  <si>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</si>
  <si>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Prairie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</si>
  <si>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</si>
  <si>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</si>
  <si>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</si>
  <si>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</si>
  <si>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</si>
  <si>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</si>
  <si>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</si>
  <si>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</si>
  <si>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</si>
  <si>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</si>
  <si>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</si>
  <si>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Sep 14</t>
  </si>
  <si>
    <t>Jan - Sep 14</t>
  </si>
  <si>
    <t>Sep 15</t>
  </si>
  <si>
    <t>Jan - Sep 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</si>
</sst>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7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I19">
      <selection activeCell="B37" sqref="B37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4.4218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4.4218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6.5" thickBot="1" thickTop="1">
      <c r="A1" s="21" t="s">
        <v>17</v>
      </c>
      <c r="B1" s="38"/>
      <c r="C1" s="25"/>
      <c r="D1" s="31" t="s">
        <v>31</v>
      </c>
      <c r="E1" s="26"/>
      <c r="F1" s="27"/>
      <c r="G1" s="28"/>
      <c r="H1" s="26"/>
      <c r="I1" s="31" t="s">
        <v>29</v>
      </c>
      <c r="J1" s="26"/>
      <c r="K1" s="27"/>
      <c r="L1" s="28"/>
      <c r="M1" s="25" t="s">
        <v>12</v>
      </c>
      <c r="N1" s="27"/>
    </row>
    <row r="2" spans="1:14" s="30" customFormat="1" ht="15.75" thickTop="1">
      <c r="A2" s="16" t="s">
        <v>0</v>
      </c>
      <c r="B2" s="40" t="s">
        <v>19</v>
      </c>
      <c r="C2" s="42" t="s">
        <v>18</v>
      </c>
      <c r="D2" s="23" t="s">
        <v>2</v>
      </c>
      <c r="E2" s="23" t="s">
        <v>3</v>
      </c>
      <c r="F2" s="24" t="s">
        <v>10</v>
      </c>
      <c r="G2" s="40" t="s">
        <v>19</v>
      </c>
      <c r="H2" s="42" t="s">
        <v>18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5.7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5.75" thickTop="1">
      <c r="A4" s="17" t="s">
        <v>20</v>
      </c>
      <c r="B4" s="59">
        <v>2030.34</v>
      </c>
      <c r="C4" s="60">
        <v>944.69</v>
      </c>
      <c r="D4" s="60">
        <v>2101.4</v>
      </c>
      <c r="E4" s="4">
        <f>SUM(B4:D4)</f>
        <v>5076.43</v>
      </c>
      <c r="F4" s="52">
        <f>IF(E$18=0,"0.00%",E4/E$18)</f>
        <v>0.006098949720305266</v>
      </c>
      <c r="G4" s="59">
        <v>1982.1</v>
      </c>
      <c r="H4" s="60">
        <v>1219.45</v>
      </c>
      <c r="I4" s="60">
        <v>2843.86</v>
      </c>
      <c r="J4" s="4">
        <f>SUM(G4:I4)</f>
        <v>6045.41</v>
      </c>
      <c r="K4" s="5">
        <f>IF(J$18=0,"0.00%",J4/J$18)</f>
        <v>0.0073250103433763454</v>
      </c>
      <c r="L4" s="54">
        <f>IF((G4+H4)=0,"0.00%",(B4+C4)/(G4+H4)-1)</f>
        <v>-0.07075322890474944</v>
      </c>
      <c r="M4" s="55">
        <f>IF(I4=0,"0.00%",D4/I4-1)</f>
        <v>-0.2610747364497549</v>
      </c>
      <c r="N4" s="56">
        <f>IF(J4=0,"0.00%",E4/J4-1)</f>
        <v>-0.16028358705199475</v>
      </c>
      <c r="O4" s="1"/>
    </row>
    <row r="5" spans="1:15" s="30" customFormat="1" ht="15">
      <c r="A5" s="18" t="s">
        <v>21</v>
      </c>
      <c r="B5" s="50">
        <v>103081.28</v>
      </c>
      <c r="C5" s="2">
        <v>0</v>
      </c>
      <c r="D5" s="2">
        <v>95367.77</v>
      </c>
      <c r="E5" s="4">
        <f aca="true" t="shared" si="0" ref="E5:E17">SUM(B5:D5)</f>
        <v>198449.05</v>
      </c>
      <c r="F5" s="52">
        <f aca="true" t="shared" si="1" ref="F5:F17">IF(E$18=0,"0.00%",E5/E$18)</f>
        <v>0.2384216423731531</v>
      </c>
      <c r="G5" s="50">
        <v>89488.23</v>
      </c>
      <c r="H5" s="2">
        <v>0</v>
      </c>
      <c r="I5" s="2">
        <v>80504.54</v>
      </c>
      <c r="J5" s="4">
        <f aca="true" t="shared" si="2" ref="J5:J16">SUM(G5:I5)</f>
        <v>169992.77</v>
      </c>
      <c r="K5" s="5">
        <f aca="true" t="shared" si="3" ref="K5:K17">IF(J$18=0,"0.00%",J5/J$18)</f>
        <v>0.20597425129961344</v>
      </c>
      <c r="L5" s="54">
        <f aca="true" t="shared" si="4" ref="L5:L17">IF((G5+H5)=0,"0.00%",(B5+C5)/(G5+H5)-1)</f>
        <v>0.1518976294424419</v>
      </c>
      <c r="M5" s="55">
        <f aca="true" t="shared" si="5" ref="M5:M17">IF(I5=0,"0.00%",D5/I5-1)</f>
        <v>0.18462598506866823</v>
      </c>
      <c r="N5" s="56">
        <f aca="true" t="shared" si="6" ref="N5:N17">IF(J5=0,"0.00%",E5/J5-1)</f>
        <v>0.16739700164895255</v>
      </c>
      <c r="O5" s="1"/>
    </row>
    <row r="6" spans="1:15" s="30" customFormat="1" ht="15">
      <c r="A6" s="18" t="s">
        <v>22</v>
      </c>
      <c r="B6" s="50">
        <v>0</v>
      </c>
      <c r="C6" s="2">
        <v>0</v>
      </c>
      <c r="D6" s="2">
        <v>18811.86</v>
      </c>
      <c r="E6" s="4">
        <f t="shared" si="0"/>
        <v>18811.86</v>
      </c>
      <c r="F6" s="52">
        <f t="shared" si="1"/>
        <v>0.02260103818735249</v>
      </c>
      <c r="G6" s="50">
        <v>0</v>
      </c>
      <c r="H6" s="2">
        <v>0</v>
      </c>
      <c r="I6" s="2">
        <v>14000.67</v>
      </c>
      <c r="J6" s="4">
        <f t="shared" si="2"/>
        <v>14000.67</v>
      </c>
      <c r="K6" s="5">
        <f t="shared" si="3"/>
        <v>0.016964118656004952</v>
      </c>
      <c r="L6" s="54" t="str">
        <f t="shared" si="4"/>
        <v>0.00%</v>
      </c>
      <c r="M6" s="55">
        <f t="shared" si="5"/>
        <v>0.34363998294367337</v>
      </c>
      <c r="N6" s="56">
        <f t="shared" si="6"/>
        <v>0.34363998294367337</v>
      </c>
      <c r="O6" s="1"/>
    </row>
    <row r="7" spans="1:15" s="30" customFormat="1" ht="15">
      <c r="A7" s="18" t="s">
        <v>15</v>
      </c>
      <c r="B7" s="50">
        <v>1948.76</v>
      </c>
      <c r="C7" s="2">
        <v>1645.45</v>
      </c>
      <c r="D7" s="2">
        <v>6399.53</v>
      </c>
      <c r="E7" s="4">
        <f t="shared" si="0"/>
        <v>9993.74</v>
      </c>
      <c r="F7" s="52">
        <f t="shared" si="1"/>
        <v>0.012006728700642684</v>
      </c>
      <c r="G7" s="50">
        <v>2547.17</v>
      </c>
      <c r="H7" s="2">
        <v>4337.6</v>
      </c>
      <c r="I7" s="2">
        <v>8580.98</v>
      </c>
      <c r="J7" s="4">
        <f t="shared" si="2"/>
        <v>15465.75</v>
      </c>
      <c r="K7" s="5">
        <f t="shared" si="3"/>
        <v>0.0187393044835789</v>
      </c>
      <c r="L7" s="54">
        <f t="shared" si="4"/>
        <v>-0.4779477019566376</v>
      </c>
      <c r="M7" s="55">
        <f t="shared" si="5"/>
        <v>-0.2542192150546907</v>
      </c>
      <c r="N7" s="56">
        <f t="shared" si="6"/>
        <v>-0.3538147196223914</v>
      </c>
      <c r="O7" s="1"/>
    </row>
    <row r="8" spans="1:15" s="30" customFormat="1" ht="15">
      <c r="A8" s="18" t="s">
        <v>16</v>
      </c>
      <c r="B8" s="50">
        <v>90.03</v>
      </c>
      <c r="C8" s="2">
        <v>7</v>
      </c>
      <c r="D8" s="2">
        <v>739.08</v>
      </c>
      <c r="E8" s="4">
        <f t="shared" si="0"/>
        <v>836.11</v>
      </c>
      <c r="F8" s="52">
        <f t="shared" si="1"/>
        <v>0.001004523425053519</v>
      </c>
      <c r="G8" s="50">
        <v>136.59</v>
      </c>
      <c r="H8" s="2">
        <v>173</v>
      </c>
      <c r="I8" s="2">
        <v>929.75</v>
      </c>
      <c r="J8" s="4">
        <f t="shared" si="2"/>
        <v>1239.3400000000001</v>
      </c>
      <c r="K8" s="5">
        <f t="shared" si="3"/>
        <v>0.0015016646214169166</v>
      </c>
      <c r="L8" s="54">
        <f t="shared" si="4"/>
        <v>-0.6865854840272618</v>
      </c>
      <c r="M8" s="55">
        <f t="shared" si="5"/>
        <v>-0.20507663350362992</v>
      </c>
      <c r="N8" s="56">
        <f t="shared" si="6"/>
        <v>-0.32535865864088953</v>
      </c>
      <c r="O8" s="1"/>
    </row>
    <row r="9" spans="1:15" s="30" customFormat="1" ht="15">
      <c r="A9" s="18" t="s">
        <v>23</v>
      </c>
      <c r="B9" s="50">
        <v>15.99</v>
      </c>
      <c r="C9" s="2">
        <v>0</v>
      </c>
      <c r="D9" s="2">
        <v>61.3</v>
      </c>
      <c r="E9" s="4">
        <f t="shared" si="0"/>
        <v>77.28999999999999</v>
      </c>
      <c r="F9" s="52">
        <f t="shared" si="1"/>
        <v>9.28581353199776E-05</v>
      </c>
      <c r="G9" s="50">
        <v>0</v>
      </c>
      <c r="H9" s="2">
        <v>0</v>
      </c>
      <c r="I9" s="2">
        <v>94.65</v>
      </c>
      <c r="J9" s="4">
        <f t="shared" si="2"/>
        <v>94.65</v>
      </c>
      <c r="K9" s="5">
        <f t="shared" si="3"/>
        <v>0.00011468407089024089</v>
      </c>
      <c r="L9" s="54" t="str">
        <f t="shared" si="4"/>
        <v>0.00%</v>
      </c>
      <c r="M9" s="55">
        <f t="shared" si="5"/>
        <v>-0.3523507659799261</v>
      </c>
      <c r="N9" s="56">
        <f t="shared" si="6"/>
        <v>-0.18341257263602762</v>
      </c>
      <c r="O9" s="1"/>
    </row>
    <row r="10" spans="1:15" s="30" customFormat="1" ht="15">
      <c r="A10" s="18" t="s">
        <v>13</v>
      </c>
      <c r="B10" s="50">
        <v>2363.39</v>
      </c>
      <c r="C10" s="2">
        <v>4935.88</v>
      </c>
      <c r="D10" s="2">
        <v>11987.98</v>
      </c>
      <c r="E10" s="4">
        <f t="shared" si="0"/>
        <v>19287.25</v>
      </c>
      <c r="F10" s="52">
        <f t="shared" si="1"/>
        <v>0.023172183600080713</v>
      </c>
      <c r="G10" s="50">
        <v>3112.4</v>
      </c>
      <c r="H10" s="2">
        <v>5381.61</v>
      </c>
      <c r="I10" s="2">
        <v>12379.57</v>
      </c>
      <c r="J10" s="4">
        <f t="shared" si="2"/>
        <v>20873.58</v>
      </c>
      <c r="K10" s="5">
        <f t="shared" si="3"/>
        <v>0.025291781600138556</v>
      </c>
      <c r="L10" s="54">
        <f t="shared" si="4"/>
        <v>-0.14065676871112698</v>
      </c>
      <c r="M10" s="55">
        <f t="shared" si="5"/>
        <v>-0.031631954906349735</v>
      </c>
      <c r="N10" s="56">
        <f t="shared" si="6"/>
        <v>-0.07599702590547486</v>
      </c>
      <c r="O10" s="1"/>
    </row>
    <row r="11" spans="1:15" s="30" customFormat="1" ht="15">
      <c r="A11" s="18" t="s">
        <v>28</v>
      </c>
      <c r="B11" s="50">
        <v>760.95</v>
      </c>
      <c r="C11" s="2">
        <v>582.32</v>
      </c>
      <c r="D11" s="2">
        <v>1376</v>
      </c>
      <c r="E11" s="4">
        <f t="shared" si="0"/>
        <v>2719.27</v>
      </c>
      <c r="F11" s="52">
        <f t="shared" si="1"/>
        <v>0.003266998856663935</v>
      </c>
      <c r="G11" s="50">
        <v>812.49</v>
      </c>
      <c r="H11" s="2">
        <v>839.75</v>
      </c>
      <c r="I11" s="2">
        <v>1861.69</v>
      </c>
      <c r="J11" s="4">
        <f t="shared" si="2"/>
        <v>3513.9300000000003</v>
      </c>
      <c r="K11" s="5">
        <f t="shared" si="3"/>
        <v>0.0042577052004579416</v>
      </c>
      <c r="L11" s="54">
        <f t="shared" si="4"/>
        <v>-0.1870006778676222</v>
      </c>
      <c r="M11" s="55">
        <f t="shared" si="5"/>
        <v>-0.2608866137756555</v>
      </c>
      <c r="N11" s="56">
        <f t="shared" si="6"/>
        <v>-0.22614565458048408</v>
      </c>
      <c r="O11" s="1"/>
    </row>
    <row r="12" spans="1:15" s="30" customFormat="1" ht="15">
      <c r="A12" s="18" t="s">
        <v>24</v>
      </c>
      <c r="B12" s="50">
        <v>2100.04</v>
      </c>
      <c r="C12" s="2">
        <v>2050.7</v>
      </c>
      <c r="D12" s="2">
        <v>4904.21</v>
      </c>
      <c r="E12" s="4">
        <f t="shared" si="0"/>
        <v>9054.95</v>
      </c>
      <c r="F12" s="52">
        <f t="shared" si="1"/>
        <v>0.010878842960481711</v>
      </c>
      <c r="G12" s="50">
        <v>2016.17</v>
      </c>
      <c r="H12" s="2">
        <v>2612.95</v>
      </c>
      <c r="I12" s="2">
        <v>4699.66</v>
      </c>
      <c r="J12" s="4">
        <f t="shared" si="2"/>
        <v>9328.779999999999</v>
      </c>
      <c r="K12" s="5">
        <f t="shared" si="3"/>
        <v>0.011303354113464989</v>
      </c>
      <c r="L12" s="54">
        <f t="shared" si="4"/>
        <v>-0.10334145582745746</v>
      </c>
      <c r="M12" s="55">
        <f t="shared" si="5"/>
        <v>0.0435244251711826</v>
      </c>
      <c r="N12" s="56">
        <f t="shared" si="6"/>
        <v>-0.02935324876350376</v>
      </c>
      <c r="O12" s="1"/>
    </row>
    <row r="13" spans="1:15" s="30" customFormat="1" ht="15">
      <c r="A13" s="18" t="s">
        <v>25</v>
      </c>
      <c r="B13" s="50">
        <v>282.12</v>
      </c>
      <c r="C13" s="2">
        <v>618.42</v>
      </c>
      <c r="D13" s="2">
        <v>751.48</v>
      </c>
      <c r="E13" s="4">
        <f t="shared" si="0"/>
        <v>1652.02</v>
      </c>
      <c r="F13" s="52">
        <f t="shared" si="1"/>
        <v>0.0019847780658728094</v>
      </c>
      <c r="G13" s="50">
        <v>431.73</v>
      </c>
      <c r="H13" s="2">
        <v>1004.45</v>
      </c>
      <c r="I13" s="2">
        <v>1489.3</v>
      </c>
      <c r="J13" s="4">
        <f t="shared" si="2"/>
        <v>2925.48</v>
      </c>
      <c r="K13" s="5">
        <f t="shared" si="3"/>
        <v>0.0035447010640040346</v>
      </c>
      <c r="L13" s="54">
        <f t="shared" si="4"/>
        <v>-0.372961606483867</v>
      </c>
      <c r="M13" s="55">
        <f t="shared" si="5"/>
        <v>-0.49541395286376144</v>
      </c>
      <c r="N13" s="56">
        <f t="shared" si="6"/>
        <v>-0.4352995064057864</v>
      </c>
      <c r="O13" s="1"/>
    </row>
    <row r="14" spans="1:15" s="30" customFormat="1" ht="15">
      <c r="A14" s="18" t="s">
        <v>26</v>
      </c>
      <c r="B14" s="50">
        <v>30945.78</v>
      </c>
      <c r="C14" s="2">
        <v>18305.58</v>
      </c>
      <c r="D14" s="2">
        <v>2896.61</v>
      </c>
      <c r="E14" s="4">
        <f t="shared" si="0"/>
        <v>52147.97</v>
      </c>
      <c r="F14" s="52">
        <f t="shared" si="1"/>
        <v>0.06265187288034847</v>
      </c>
      <c r="G14" s="50">
        <v>28095.72</v>
      </c>
      <c r="H14" s="2">
        <v>21589.72</v>
      </c>
      <c r="I14" s="2">
        <v>4394.89</v>
      </c>
      <c r="J14" s="4">
        <f t="shared" si="2"/>
        <v>54080.33</v>
      </c>
      <c r="K14" s="5">
        <f t="shared" si="3"/>
        <v>0.06552723084508844</v>
      </c>
      <c r="L14" s="54">
        <f t="shared" si="4"/>
        <v>-0.008736563468090486</v>
      </c>
      <c r="M14" s="55">
        <f t="shared" si="5"/>
        <v>-0.3409141070652508</v>
      </c>
      <c r="N14" s="56">
        <f t="shared" si="6"/>
        <v>-0.03573129084086579</v>
      </c>
      <c r="O14" s="1"/>
    </row>
    <row r="15" spans="1:15" s="30" customFormat="1" ht="15">
      <c r="A15" s="18" t="s">
        <v>14</v>
      </c>
      <c r="B15" s="50">
        <v>1527.17</v>
      </c>
      <c r="C15" s="2">
        <v>898.8</v>
      </c>
      <c r="D15" s="2">
        <v>3093.5</v>
      </c>
      <c r="E15" s="4">
        <f t="shared" si="0"/>
        <v>5519.47</v>
      </c>
      <c r="F15" s="52">
        <f t="shared" si="1"/>
        <v>0.006631229035509858</v>
      </c>
      <c r="G15" s="50">
        <v>1461.41</v>
      </c>
      <c r="H15" s="2">
        <v>1664.14</v>
      </c>
      <c r="I15" s="2">
        <v>3464.16</v>
      </c>
      <c r="J15" s="4">
        <f t="shared" si="2"/>
        <v>6589.71</v>
      </c>
      <c r="K15" s="5">
        <f t="shared" si="3"/>
        <v>0.007984519480043627</v>
      </c>
      <c r="L15" s="54">
        <f t="shared" si="4"/>
        <v>-0.22382620658764052</v>
      </c>
      <c r="M15" s="55">
        <f t="shared" si="5"/>
        <v>-0.10699852200822124</v>
      </c>
      <c r="N15" s="56">
        <f t="shared" si="6"/>
        <v>-0.16241078894215377</v>
      </c>
      <c r="O15" s="1"/>
    </row>
    <row r="16" spans="1:15" s="30" customFormat="1" ht="15">
      <c r="A16" s="18" t="s">
        <v>27</v>
      </c>
      <c r="B16" s="50">
        <v>219828.3</v>
      </c>
      <c r="C16" s="2">
        <v>8254.25</v>
      </c>
      <c r="D16" s="2">
        <v>280636.99</v>
      </c>
      <c r="E16" s="4">
        <f t="shared" si="0"/>
        <v>508719.54</v>
      </c>
      <c r="F16" s="52">
        <f t="shared" si="1"/>
        <v>0.6111883540592155</v>
      </c>
      <c r="G16" s="50">
        <v>227586.91</v>
      </c>
      <c r="H16" s="2">
        <v>8444.85</v>
      </c>
      <c r="I16" s="2">
        <v>285128.62</v>
      </c>
      <c r="J16" s="4">
        <f t="shared" si="2"/>
        <v>521160.38</v>
      </c>
      <c r="K16" s="5">
        <f t="shared" si="3"/>
        <v>0.6314716742219215</v>
      </c>
      <c r="L16" s="54">
        <f t="shared" si="4"/>
        <v>-0.03367856088519616</v>
      </c>
      <c r="M16" s="55">
        <f t="shared" si="5"/>
        <v>-0.015752995963716376</v>
      </c>
      <c r="N16" s="56">
        <f t="shared" si="6"/>
        <v>-0.023871423226761834</v>
      </c>
      <c r="O16" s="1"/>
    </row>
    <row r="17" spans="1:15" s="30" customFormat="1" ht="15.75" thickBot="1">
      <c r="A17" s="19" t="s">
        <v>9</v>
      </c>
      <c r="B17" s="51">
        <v>0</v>
      </c>
      <c r="C17" s="33">
        <v>0</v>
      </c>
      <c r="D17" s="2">
        <v>0</v>
      </c>
      <c r="E17" s="4">
        <f t="shared" si="0"/>
        <v>0</v>
      </c>
      <c r="F17" s="52">
        <f t="shared" si="1"/>
        <v>0</v>
      </c>
      <c r="G17" s="51">
        <v>0</v>
      </c>
      <c r="H17" s="33">
        <v>0</v>
      </c>
      <c r="I17" s="2">
        <v>0</v>
      </c>
      <c r="J17" s="4">
        <f>SUM(G17:I17)</f>
        <v>0</v>
      </c>
      <c r="K17" s="5">
        <f t="shared" si="3"/>
        <v>0</v>
      </c>
      <c r="L17" s="54" t="str">
        <f t="shared" si="4"/>
        <v>0.00%</v>
      </c>
      <c r="M17" s="55" t="str">
        <f t="shared" si="5"/>
        <v>0.00%</v>
      </c>
      <c r="N17" s="56" t="str">
        <f t="shared" si="6"/>
        <v>0.00%</v>
      </c>
      <c r="O17" s="1"/>
    </row>
    <row r="18" spans="1:251" s="30" customFormat="1" ht="16.5" thickBot="1" thickTop="1">
      <c r="A18" s="12" t="s">
        <v>8</v>
      </c>
      <c r="B18" s="13">
        <f>SUM(B4:B17)</f>
        <v>364974.15</v>
      </c>
      <c r="C18" s="13">
        <f>SUM(C4:C17)</f>
        <v>38243.09</v>
      </c>
      <c r="D18" s="13">
        <f>SUM(D4:D17)</f>
        <v>429127.70999999996</v>
      </c>
      <c r="E18" s="14">
        <f>SUM(E4:E17)</f>
        <v>832344.95</v>
      </c>
      <c r="F18" s="53">
        <f>IF(E$18=0,"0.00%",E18/E$18)</f>
        <v>1</v>
      </c>
      <c r="G18" s="13">
        <f>SUM(G4:G17)</f>
        <v>357670.92</v>
      </c>
      <c r="H18" s="13">
        <f>SUM(H4:H17)</f>
        <v>47267.52</v>
      </c>
      <c r="I18" s="14">
        <f>SUM(I4:I17)</f>
        <v>420372.33999999997</v>
      </c>
      <c r="J18" s="14">
        <f>SUM(J4:J17)</f>
        <v>825310.78</v>
      </c>
      <c r="K18" s="15">
        <f>IF(J$18=0,"0.00%",J18/J$18)</f>
        <v>1</v>
      </c>
      <c r="L18" s="57">
        <f>IF(H18=0,"0.00%",(B18+C18)/(G18+H18)-1)</f>
        <v>-0.004250522622648578</v>
      </c>
      <c r="M18" s="58">
        <f>IF(I18=0,"0.00%",D18/I18-1)</f>
        <v>0.020827654835710696</v>
      </c>
      <c r="N18" s="53">
        <f>IF(J18=0,"0.00%",E18/J18-1)</f>
        <v>0.008523056005641738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.7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6.5" thickBot="1" thickTop="1">
      <c r="A20" s="21" t="s">
        <v>17</v>
      </c>
      <c r="B20" s="38"/>
      <c r="C20" s="47"/>
      <c r="D20" s="36" t="s">
        <v>32</v>
      </c>
      <c r="E20" s="26"/>
      <c r="F20" s="27"/>
      <c r="G20" s="28"/>
      <c r="H20" s="26"/>
      <c r="I20" s="37" t="s">
        <v>30</v>
      </c>
      <c r="J20" s="26"/>
      <c r="K20" s="27"/>
      <c r="L20" s="28"/>
      <c r="M20" s="25" t="s">
        <v>12</v>
      </c>
      <c r="N20" s="27"/>
      <c r="O20" s="1"/>
    </row>
    <row r="21" spans="1:15" s="30" customFormat="1" ht="15.75" thickTop="1">
      <c r="A21" s="16" t="s">
        <v>0</v>
      </c>
      <c r="B21" s="40" t="s">
        <v>19</v>
      </c>
      <c r="C21" s="42" t="s">
        <v>18</v>
      </c>
      <c r="D21" s="23" t="s">
        <v>2</v>
      </c>
      <c r="E21" s="23" t="s">
        <v>3</v>
      </c>
      <c r="F21" s="24" t="s">
        <v>10</v>
      </c>
      <c r="G21" s="40" t="s">
        <v>19</v>
      </c>
      <c r="H21" s="42" t="s">
        <v>18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5.7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5.75" thickTop="1">
      <c r="A23" s="17" t="s">
        <v>20</v>
      </c>
      <c r="B23" s="49">
        <v>15590.78</v>
      </c>
      <c r="C23" s="44">
        <v>10171.29</v>
      </c>
      <c r="D23" s="4">
        <v>21492.97</v>
      </c>
      <c r="E23" s="4">
        <f aca="true" t="shared" si="7" ref="E23:E36">SUM(B23:D23)</f>
        <v>47255.04</v>
      </c>
      <c r="F23" s="52">
        <f>IF(E$37=0,"0.00%",E23/E$37)</f>
        <v>0.0067905478143320125</v>
      </c>
      <c r="G23" s="49">
        <v>21413.46</v>
      </c>
      <c r="H23" s="44">
        <v>12256.63</v>
      </c>
      <c r="I23" s="4">
        <v>24874.09</v>
      </c>
      <c r="J23" s="4">
        <f>SUM(G23:I23)</f>
        <v>58544.17999999999</v>
      </c>
      <c r="K23" s="5">
        <f>IF(J$37=0,"0.00%",J23/J$37)</f>
        <v>0.007612619216365961</v>
      </c>
      <c r="L23" s="54">
        <f>IF((G23+H23)=0,"0.00",(B23+C23)/(G23+H23)-1)</f>
        <v>-0.23486780106616878</v>
      </c>
      <c r="M23" s="55">
        <f>IF(I23=0,"0.00%",D23/I23-1)</f>
        <v>-0.1359293948039908</v>
      </c>
      <c r="N23" s="56">
        <f>IF(J23=0,"0.00%",E23/J23-1)</f>
        <v>-0.19283112343532682</v>
      </c>
      <c r="O23" s="1"/>
    </row>
    <row r="24" spans="1:15" s="30" customFormat="1" ht="15">
      <c r="A24" s="18" t="s">
        <v>21</v>
      </c>
      <c r="B24" s="50">
        <v>729965.48</v>
      </c>
      <c r="C24" s="45">
        <v>0</v>
      </c>
      <c r="D24" s="2">
        <v>746219.88</v>
      </c>
      <c r="E24" s="4">
        <f t="shared" si="7"/>
        <v>1476185.3599999999</v>
      </c>
      <c r="F24" s="52">
        <f aca="true" t="shared" si="8" ref="F24:F36">IF(E$37=0,"0.00%",E24/E$37)</f>
        <v>0.21212779144609578</v>
      </c>
      <c r="G24" s="50">
        <v>747321.35</v>
      </c>
      <c r="H24" s="45">
        <v>0</v>
      </c>
      <c r="I24" s="2">
        <v>763678.87</v>
      </c>
      <c r="J24" s="4">
        <f aca="true" t="shared" si="9" ref="J24:J36">SUM(G24:I24)</f>
        <v>1511000.22</v>
      </c>
      <c r="K24" s="5">
        <f aca="true" t="shared" si="10" ref="K24:K36">IF(J$37=0,"0.00%",J24/J$37)</f>
        <v>0.19647844261727118</v>
      </c>
      <c r="L24" s="54">
        <f aca="true" t="shared" si="11" ref="L24:L36">IF((G24+H24)=0,"0.00",(B24+C24)/(G24+H24)-1)</f>
        <v>-0.023224105667528416</v>
      </c>
      <c r="M24" s="55">
        <f aca="true" t="shared" si="12" ref="M24:M36">IF(I24=0,"0.00%",D24/I24-1)</f>
        <v>-0.02286169054278009</v>
      </c>
      <c r="N24" s="56">
        <f aca="true" t="shared" si="13" ref="N24:N36">IF(J24=0,"0.00%",E24/J24-1)</f>
        <v>-0.023040936420247626</v>
      </c>
      <c r="O24" s="1"/>
    </row>
    <row r="25" spans="1:15" s="30" customFormat="1" ht="15">
      <c r="A25" s="18" t="s">
        <v>22</v>
      </c>
      <c r="B25" s="50">
        <v>0</v>
      </c>
      <c r="C25" s="45">
        <v>0</v>
      </c>
      <c r="D25" s="2">
        <v>170387.94</v>
      </c>
      <c r="E25" s="4">
        <f t="shared" si="7"/>
        <v>170387.94</v>
      </c>
      <c r="F25" s="52">
        <f t="shared" si="8"/>
        <v>0.02448474180860992</v>
      </c>
      <c r="G25" s="50">
        <v>0</v>
      </c>
      <c r="H25" s="45">
        <v>0</v>
      </c>
      <c r="I25" s="2">
        <v>149000.89</v>
      </c>
      <c r="J25" s="4">
        <f t="shared" si="9"/>
        <v>149000.89</v>
      </c>
      <c r="K25" s="5">
        <f t="shared" si="10"/>
        <v>0.019374889843356436</v>
      </c>
      <c r="L25" s="54" t="str">
        <f t="shared" si="11"/>
        <v>0.00</v>
      </c>
      <c r="M25" s="55">
        <f t="shared" si="12"/>
        <v>0.14353639095712767</v>
      </c>
      <c r="N25" s="56">
        <f t="shared" si="13"/>
        <v>0.14353639095712767</v>
      </c>
      <c r="O25" s="1"/>
    </row>
    <row r="26" spans="1:15" s="30" customFormat="1" ht="15">
      <c r="A26" s="18" t="s">
        <v>15</v>
      </c>
      <c r="B26" s="50">
        <v>16047.54</v>
      </c>
      <c r="C26" s="45">
        <v>24547.24</v>
      </c>
      <c r="D26" s="2">
        <v>44456.3</v>
      </c>
      <c r="E26" s="4">
        <f t="shared" si="7"/>
        <v>85051.08</v>
      </c>
      <c r="F26" s="52">
        <f t="shared" si="8"/>
        <v>0.012221837615640092</v>
      </c>
      <c r="G26" s="50">
        <v>22405.66</v>
      </c>
      <c r="H26" s="45">
        <v>38933.27</v>
      </c>
      <c r="I26" s="2">
        <v>53888.42</v>
      </c>
      <c r="J26" s="4">
        <f t="shared" si="9"/>
        <v>115227.34999999999</v>
      </c>
      <c r="K26" s="5">
        <f t="shared" si="10"/>
        <v>0.014983247504037572</v>
      </c>
      <c r="L26" s="54">
        <f t="shared" si="11"/>
        <v>-0.3381889772123511</v>
      </c>
      <c r="M26" s="55">
        <f t="shared" si="12"/>
        <v>-0.1750305538740975</v>
      </c>
      <c r="N26" s="56">
        <f t="shared" si="13"/>
        <v>-0.26188461333181745</v>
      </c>
      <c r="O26" s="1"/>
    </row>
    <row r="27" spans="1:15" s="30" customFormat="1" ht="15">
      <c r="A27" s="18" t="s">
        <v>16</v>
      </c>
      <c r="B27" s="50">
        <v>461.3</v>
      </c>
      <c r="C27" s="45">
        <v>174.45</v>
      </c>
      <c r="D27" s="2">
        <v>7054.02</v>
      </c>
      <c r="E27" s="4">
        <f t="shared" si="7"/>
        <v>7689.77</v>
      </c>
      <c r="F27" s="52">
        <f t="shared" si="8"/>
        <v>0.0011050197157005026</v>
      </c>
      <c r="G27" s="50">
        <v>589.04</v>
      </c>
      <c r="H27" s="45">
        <v>588.48</v>
      </c>
      <c r="I27" s="2">
        <v>6313.99</v>
      </c>
      <c r="J27" s="4">
        <f t="shared" si="9"/>
        <v>7491.51</v>
      </c>
      <c r="K27" s="5">
        <f t="shared" si="10"/>
        <v>0.0009741363357655324</v>
      </c>
      <c r="L27" s="54">
        <f t="shared" si="11"/>
        <v>-0.4600940960663088</v>
      </c>
      <c r="M27" s="55">
        <f t="shared" si="12"/>
        <v>0.11720481027052632</v>
      </c>
      <c r="N27" s="56">
        <f t="shared" si="13"/>
        <v>0.026464624621738597</v>
      </c>
      <c r="O27" s="1"/>
    </row>
    <row r="28" spans="1:15" s="30" customFormat="1" ht="15">
      <c r="A28" s="18" t="s">
        <v>23</v>
      </c>
      <c r="B28" s="50">
        <v>164.26</v>
      </c>
      <c r="C28" s="45">
        <v>0</v>
      </c>
      <c r="D28" s="2">
        <v>791.2</v>
      </c>
      <c r="E28" s="4">
        <f t="shared" si="7"/>
        <v>955.46</v>
      </c>
      <c r="F28" s="52">
        <f t="shared" si="8"/>
        <v>0.00013729957301235308</v>
      </c>
      <c r="G28" s="50">
        <v>93.48</v>
      </c>
      <c r="H28" s="45">
        <v>0</v>
      </c>
      <c r="I28" s="2">
        <v>1042.66</v>
      </c>
      <c r="J28" s="4">
        <f t="shared" si="9"/>
        <v>1136.14</v>
      </c>
      <c r="K28" s="5">
        <f t="shared" si="10"/>
        <v>0.0001477346031062699</v>
      </c>
      <c r="L28" s="54">
        <f t="shared" si="11"/>
        <v>0.7571673085151902</v>
      </c>
      <c r="M28" s="55">
        <f t="shared" si="12"/>
        <v>-0.24117161874436543</v>
      </c>
      <c r="N28" s="56">
        <f t="shared" si="13"/>
        <v>-0.15902969704437842</v>
      </c>
      <c r="O28" s="1"/>
    </row>
    <row r="29" spans="1:15" s="30" customFormat="1" ht="15">
      <c r="A29" s="18" t="s">
        <v>13</v>
      </c>
      <c r="B29" s="50">
        <v>18006.41</v>
      </c>
      <c r="C29" s="45">
        <v>38597.56</v>
      </c>
      <c r="D29" s="2">
        <v>106274.4</v>
      </c>
      <c r="E29" s="4">
        <f t="shared" si="7"/>
        <v>162878.37</v>
      </c>
      <c r="F29" s="52">
        <f t="shared" si="8"/>
        <v>0.023405616827442337</v>
      </c>
      <c r="G29" s="50">
        <v>27310.11</v>
      </c>
      <c r="H29" s="45">
        <v>58316.75</v>
      </c>
      <c r="I29" s="2">
        <v>110483.57</v>
      </c>
      <c r="J29" s="4">
        <f t="shared" si="9"/>
        <v>196110.43</v>
      </c>
      <c r="K29" s="5">
        <f t="shared" si="10"/>
        <v>0.025500639481973984</v>
      </c>
      <c r="L29" s="54">
        <f t="shared" si="11"/>
        <v>-0.33894609705412526</v>
      </c>
      <c r="M29" s="55">
        <f t="shared" si="12"/>
        <v>-0.038097700861766226</v>
      </c>
      <c r="N29" s="56">
        <f t="shared" si="13"/>
        <v>-0.169455851991146</v>
      </c>
      <c r="O29" s="1"/>
    </row>
    <row r="30" spans="1:15" s="30" customFormat="1" ht="15">
      <c r="A30" s="18" t="s">
        <v>28</v>
      </c>
      <c r="B30" s="50">
        <v>5846.49</v>
      </c>
      <c r="C30" s="45">
        <v>9985.13</v>
      </c>
      <c r="D30" s="2">
        <v>9490.21</v>
      </c>
      <c r="E30" s="4">
        <f t="shared" si="7"/>
        <v>25321.829999999998</v>
      </c>
      <c r="F30" s="52">
        <f t="shared" si="8"/>
        <v>0.0036387462027624305</v>
      </c>
      <c r="G30" s="50">
        <v>5481.73</v>
      </c>
      <c r="H30" s="45">
        <v>9201.48</v>
      </c>
      <c r="I30" s="2">
        <v>12115.09</v>
      </c>
      <c r="J30" s="4">
        <f t="shared" si="9"/>
        <v>26798.3</v>
      </c>
      <c r="K30" s="5">
        <f t="shared" si="10"/>
        <v>0.0034846376453806327</v>
      </c>
      <c r="L30" s="54">
        <f t="shared" si="11"/>
        <v>0.07821246171647744</v>
      </c>
      <c r="M30" s="55">
        <f t="shared" si="12"/>
        <v>-0.2166620305750928</v>
      </c>
      <c r="N30" s="56">
        <f t="shared" si="13"/>
        <v>-0.055095659052999624</v>
      </c>
      <c r="O30" s="1"/>
    </row>
    <row r="31" spans="1:15" s="30" customFormat="1" ht="15">
      <c r="A31" s="18" t="s">
        <v>24</v>
      </c>
      <c r="B31" s="50">
        <v>15573.92</v>
      </c>
      <c r="C31" s="45">
        <v>16038.21</v>
      </c>
      <c r="D31" s="2">
        <v>24496.9</v>
      </c>
      <c r="E31" s="4">
        <f t="shared" si="7"/>
        <v>56109.03</v>
      </c>
      <c r="F31" s="52">
        <f t="shared" si="8"/>
        <v>0.00806286590871131</v>
      </c>
      <c r="G31" s="50">
        <v>16992.21</v>
      </c>
      <c r="H31" s="45">
        <v>27442.05</v>
      </c>
      <c r="I31" s="2">
        <v>43947.89</v>
      </c>
      <c r="J31" s="4">
        <f t="shared" si="9"/>
        <v>88382.15</v>
      </c>
      <c r="K31" s="5">
        <f t="shared" si="10"/>
        <v>0.0114925113559322</v>
      </c>
      <c r="L31" s="54">
        <f t="shared" si="11"/>
        <v>-0.2885640494519319</v>
      </c>
      <c r="M31" s="55">
        <f t="shared" si="12"/>
        <v>-0.44259212444556495</v>
      </c>
      <c r="N31" s="56">
        <f t="shared" si="13"/>
        <v>-0.3651542760613993</v>
      </c>
      <c r="O31" s="1"/>
    </row>
    <row r="32" spans="1:15" s="30" customFormat="1" ht="15">
      <c r="A32" s="18" t="s">
        <v>25</v>
      </c>
      <c r="B32" s="50">
        <v>2625.28</v>
      </c>
      <c r="C32" s="45">
        <v>5714.24</v>
      </c>
      <c r="D32" s="2">
        <v>7353.4</v>
      </c>
      <c r="E32" s="4">
        <f t="shared" si="7"/>
        <v>15692.92</v>
      </c>
      <c r="F32" s="52">
        <f t="shared" si="8"/>
        <v>0.002255072127893387</v>
      </c>
      <c r="G32" s="50">
        <v>5183.5</v>
      </c>
      <c r="H32" s="45">
        <v>9043.99</v>
      </c>
      <c r="I32" s="2">
        <v>15344.81</v>
      </c>
      <c r="J32" s="4">
        <f t="shared" si="9"/>
        <v>29572.3</v>
      </c>
      <c r="K32" s="5">
        <f t="shared" si="10"/>
        <v>0.003845346527223357</v>
      </c>
      <c r="L32" s="54">
        <f t="shared" si="11"/>
        <v>-0.4138446064625594</v>
      </c>
      <c r="M32" s="55">
        <f t="shared" si="12"/>
        <v>-0.5207891137133662</v>
      </c>
      <c r="N32" s="56">
        <f t="shared" si="13"/>
        <v>-0.469337183783473</v>
      </c>
      <c r="O32" s="1"/>
    </row>
    <row r="33" spans="1:15" s="30" customFormat="1" ht="15">
      <c r="A33" s="18" t="s">
        <v>26</v>
      </c>
      <c r="B33" s="50">
        <v>242779.32</v>
      </c>
      <c r="C33" s="45">
        <v>136015.83</v>
      </c>
      <c r="D33" s="2">
        <v>31565.21</v>
      </c>
      <c r="E33" s="4">
        <f t="shared" si="7"/>
        <v>410360.36000000004</v>
      </c>
      <c r="F33" s="52">
        <f t="shared" si="8"/>
        <v>0.05896877128210024</v>
      </c>
      <c r="G33" s="50">
        <v>286445.35</v>
      </c>
      <c r="H33" s="45">
        <v>211031.1</v>
      </c>
      <c r="I33" s="2">
        <v>35456.35</v>
      </c>
      <c r="J33" s="4">
        <f t="shared" si="9"/>
        <v>532932.7999999999</v>
      </c>
      <c r="K33" s="5">
        <f t="shared" si="10"/>
        <v>0.06929833972073257</v>
      </c>
      <c r="L33" s="54">
        <f t="shared" si="11"/>
        <v>-0.23856666983934605</v>
      </c>
      <c r="M33" s="55">
        <f t="shared" si="12"/>
        <v>-0.10974451684959108</v>
      </c>
      <c r="N33" s="56">
        <f t="shared" si="13"/>
        <v>-0.2299960520350781</v>
      </c>
      <c r="O33" s="1"/>
    </row>
    <row r="34" spans="1:15" s="30" customFormat="1" ht="15">
      <c r="A34" s="18" t="s">
        <v>14</v>
      </c>
      <c r="B34" s="50">
        <v>12207.22</v>
      </c>
      <c r="C34" s="45">
        <v>25560.31</v>
      </c>
      <c r="D34" s="2">
        <v>22423.65</v>
      </c>
      <c r="E34" s="4">
        <f t="shared" si="7"/>
        <v>60191.18</v>
      </c>
      <c r="F34" s="52">
        <f t="shared" si="8"/>
        <v>0.008649470739863193</v>
      </c>
      <c r="G34" s="50">
        <v>14672.01</v>
      </c>
      <c r="H34" s="45">
        <v>16242.76</v>
      </c>
      <c r="I34" s="2">
        <v>24929.91</v>
      </c>
      <c r="J34" s="4">
        <f t="shared" si="9"/>
        <v>55844.68</v>
      </c>
      <c r="K34" s="5">
        <f t="shared" si="10"/>
        <v>0.007261597721580657</v>
      </c>
      <c r="L34" s="54">
        <f t="shared" si="11"/>
        <v>0.22166621326957947</v>
      </c>
      <c r="M34" s="55">
        <f t="shared" si="12"/>
        <v>-0.10053225222233042</v>
      </c>
      <c r="N34" s="56">
        <f t="shared" si="13"/>
        <v>0.07783194388435932</v>
      </c>
      <c r="O34" s="1"/>
    </row>
    <row r="35" spans="1:15" s="30" customFormat="1" ht="15">
      <c r="A35" s="18" t="s">
        <v>27</v>
      </c>
      <c r="B35" s="50">
        <v>2003131.89</v>
      </c>
      <c r="C35" s="45">
        <v>77342.2</v>
      </c>
      <c r="D35" s="11">
        <v>2360364.78</v>
      </c>
      <c r="E35" s="4">
        <f t="shared" si="7"/>
        <v>4440838.869999999</v>
      </c>
      <c r="F35" s="52">
        <f t="shared" si="8"/>
        <v>0.6381484108886404</v>
      </c>
      <c r="G35" s="50">
        <v>2218008.78</v>
      </c>
      <c r="H35" s="45">
        <v>79691.46</v>
      </c>
      <c r="I35" s="11">
        <v>2617253.23</v>
      </c>
      <c r="J35" s="4">
        <f t="shared" si="9"/>
        <v>4914953.47</v>
      </c>
      <c r="K35" s="5">
        <f t="shared" si="10"/>
        <v>0.639101431316769</v>
      </c>
      <c r="L35" s="54">
        <f t="shared" si="11"/>
        <v>-0.09454068299179008</v>
      </c>
      <c r="M35" s="55">
        <f t="shared" si="12"/>
        <v>-0.0981519277750591</v>
      </c>
      <c r="N35" s="56">
        <f t="shared" si="13"/>
        <v>-0.09646370060142206</v>
      </c>
      <c r="O35" s="1"/>
    </row>
    <row r="36" spans="1:15" s="30" customFormat="1" ht="15.75" thickBot="1">
      <c r="A36" s="19" t="s">
        <v>9</v>
      </c>
      <c r="B36" s="50">
        <v>0</v>
      </c>
      <c r="C36" s="45">
        <v>26.5</v>
      </c>
      <c r="D36" s="33">
        <v>0</v>
      </c>
      <c r="E36" s="4">
        <f t="shared" si="7"/>
        <v>26.5</v>
      </c>
      <c r="F36" s="52">
        <f t="shared" si="8"/>
        <v>3.808049196017998E-06</v>
      </c>
      <c r="G36" s="50">
        <v>186.55</v>
      </c>
      <c r="H36" s="45">
        <v>0</v>
      </c>
      <c r="I36" s="33">
        <v>3231.27</v>
      </c>
      <c r="J36" s="4">
        <f t="shared" si="9"/>
        <v>3417.82</v>
      </c>
      <c r="K36" s="5">
        <f t="shared" si="10"/>
        <v>0.00044442611050457813</v>
      </c>
      <c r="L36" s="54">
        <f t="shared" si="11"/>
        <v>-0.8579469311176628</v>
      </c>
      <c r="M36" s="55">
        <f t="shared" si="12"/>
        <v>-1</v>
      </c>
      <c r="N36" s="56">
        <f t="shared" si="13"/>
        <v>-0.992246519711395</v>
      </c>
      <c r="O36" s="1"/>
    </row>
    <row r="37" spans="1:15" s="30" customFormat="1" ht="16.5" thickBot="1" thickTop="1">
      <c r="A37" s="12" t="s">
        <v>8</v>
      </c>
      <c r="B37" s="13">
        <f>SUM(B23:B36)</f>
        <v>3062399.89</v>
      </c>
      <c r="C37" s="13">
        <f>SUM(C23:C36)</f>
        <v>344172.96</v>
      </c>
      <c r="D37" s="13">
        <f>SUM(D23:D36)</f>
        <v>3552370.8599999994</v>
      </c>
      <c r="E37" s="14">
        <f>SUM(E23:E36)</f>
        <v>6958943.709999999</v>
      </c>
      <c r="F37" s="53">
        <f>IF(E$37=0,"0.00%",E37/E$37)</f>
        <v>1</v>
      </c>
      <c r="G37" s="13">
        <f>SUM(G23:G36)</f>
        <v>3366103.2299999995</v>
      </c>
      <c r="H37" s="13">
        <f>SUM(H23:H36)</f>
        <v>462747.97000000003</v>
      </c>
      <c r="I37" s="14">
        <f>SUM(I23:I36)</f>
        <v>3861561.04</v>
      </c>
      <c r="J37" s="14">
        <f>SUM(J23:J36)</f>
        <v>7690412.24</v>
      </c>
      <c r="K37" s="15">
        <f>IF(J$37=0,"0.00%",J37/J$37)</f>
        <v>1</v>
      </c>
      <c r="L37" s="57">
        <f>IF(H37=0,"0.00%",(B37+C37)/(G37+H37)-1)</f>
        <v>-0.11028852466243655</v>
      </c>
      <c r="M37" s="58">
        <f>IF(I37=0,"0.00%",D37/I37-1)</f>
        <v>-0.08006870195686477</v>
      </c>
      <c r="N37" s="53">
        <f>IF(J37=0,"0.00%",E37/J37-1)</f>
        <v>-0.0951143459118391</v>
      </c>
      <c r="O37" s="32"/>
    </row>
    <row r="38" spans="3:15" s="30" customFormat="1" ht="1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4.25">
      <c r="A39" s="30"/>
      <c r="C39" s="48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ht="14.25">
      <c r="A56" s="30"/>
    </row>
    <row r="57" ht="14.25">
      <c r="A57" s="30"/>
    </row>
    <row r="58" ht="14.25">
      <c r="A58" s="30"/>
    </row>
    <row r="59" ht="14.25">
      <c r="A59" s="30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&amp;C&amp;"Arial,Bold"&amp;14Prairie Land Border Sales September 2014-2015</oddHeader>
    <oddFooter>&amp;LStatistics and Reference Materials/Prairie Land Border (Sep 14-15)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2015-10-26T13:03:01Z</cp:lastPrinted>
  <dcterms:created xsi:type="dcterms:W3CDTF">2006-01-31T19:56:50Z</dcterms:created>
  <dcterms:modified xsi:type="dcterms:W3CDTF">2015-10-26T13:04:25Z</dcterms:modified>
  <cp:category/>
  <cp:version/>
  <cp:contentType/>
  <cp:contentStatus/>
</cp:coreProperties>
</file>