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6645" windowHeight="649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<sst xmlns="http://schemas.openxmlformats.org/spreadsheetml/2006/main" count="90" uniqueCount="33">
  <si>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</si>
  <si>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</si>
  <si>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</si>
  <si>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</si>
  <si>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</si>
  <si>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</si>
  <si>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</si>
  <si>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</si>
  <si>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</si>
  <si>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</si>
  <si>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</si>
  <si>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</si>
  <si>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</si>
  <si>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</si>
  <si>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</si>
  <si>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</si>
  <si>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</si>
  <si>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</si>
  <si>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</si>
  <si>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</si>
  <si>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</si>
  <si>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</si>
  <si>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</si>
  <si>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</si>
  <si>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</si>
  <si>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</si>
  <si>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</si>
  <si>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</si>
  <si>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Sep 07</t>
  </si>
  <si>
    <t>Jan - Sep 07</t>
  </si>
  <si>
    <t>Glassware, Crystal, China, Figurines, Porcelain</t>
  </si>
  <si>
    <t>Sep 08</t>
  </si>
  <si>
    <t>Jan - Sep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</si>
</sst>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5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1">
      <pane xSplit="1" topLeftCell="J1" activePane="topRight" state="frozen"/>
      <selection pane="topLeft" activeCell="A1" sqref="A1"/>
      <selection pane="topRight" activeCell="E37" sqref="E37"/>
    </sheetView>
  </sheetViews>
  <sheetFormatPr defaultColWidth="9.140625" defaultRowHeight="12.75"/>
  <cols>
    <col min="1" max="1" width="51.57421875" style="23" customWidth="1"/>
    <col min="2" max="2" width="17.57421875" style="33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11.57421875" style="1" bestFit="1" customWidth="1"/>
    <col min="7" max="7" width="18.00390625" style="1" bestFit="1" customWidth="1"/>
    <col min="8" max="8" width="14.421875" style="1" bestFit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3" width="11.57421875" style="1" bestFit="1" customWidth="1"/>
    <col min="14" max="14" width="11.421875" style="1" bestFit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31</v>
      </c>
      <c r="E1" s="29"/>
      <c r="F1" s="30"/>
      <c r="G1" s="31"/>
      <c r="H1" s="29"/>
      <c r="I1" s="34" t="s">
        <v>28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44">
        <v>2414.99</v>
      </c>
      <c r="C4" s="5">
        <v>1531.2</v>
      </c>
      <c r="D4" s="6">
        <v>3384.19</v>
      </c>
      <c r="E4" s="6">
        <f>SUM(B4:D4)</f>
        <v>7330.379999999999</v>
      </c>
      <c r="F4" s="53">
        <f>IF(E$18=0,"0.00%",E4/E$18)</f>
        <v>0.008940982911679083</v>
      </c>
      <c r="G4" s="44">
        <v>2396.53</v>
      </c>
      <c r="H4" s="5">
        <v>1999.25</v>
      </c>
      <c r="I4" s="6">
        <v>2568.09</v>
      </c>
      <c r="J4" s="6">
        <f>SUM(G4:I4)</f>
        <v>6963.870000000001</v>
      </c>
      <c r="K4" s="7">
        <f>IF(J$18=0,"0.00%",J4/J$18)</f>
        <v>0.007864026767641271</v>
      </c>
      <c r="L4" s="47">
        <f>IF(H4=0,"0.00%",(B4+C4)/(G4+H4)-1)</f>
        <v>-0.10227763900832187</v>
      </c>
      <c r="M4" s="48">
        <f>IF(I4=0,"0.00%",D4/I4-1)</f>
        <v>0.3177848128375562</v>
      </c>
      <c r="N4" s="49">
        <f>IF(J4=0,"0.00%",E4/J4-1)</f>
        <v>0.052630218542275786</v>
      </c>
      <c r="O4" s="1"/>
    </row>
    <row r="5" spans="1:15" s="33" customFormat="1" ht="15">
      <c r="A5" s="21" t="s">
        <v>21</v>
      </c>
      <c r="B5" s="45">
        <v>95947.68</v>
      </c>
      <c r="C5" s="2">
        <v>0</v>
      </c>
      <c r="D5" s="3">
        <v>109904.68</v>
      </c>
      <c r="E5" s="6">
        <f aca="true" t="shared" si="0" ref="E5:E17">SUM(B5:D5)</f>
        <v>205852.36</v>
      </c>
      <c r="F5" s="53">
        <f aca="true" t="shared" si="1" ref="F5:F17">IF(E$18=0,"0.00%",E5/E$18)</f>
        <v>0.25108144913207925</v>
      </c>
      <c r="G5" s="45">
        <v>110330.81</v>
      </c>
      <c r="H5" s="2">
        <v>0</v>
      </c>
      <c r="I5" s="3">
        <v>115084.23</v>
      </c>
      <c r="J5" s="6">
        <f aca="true" t="shared" si="2" ref="J5:J17">SUM(G5:I5)</f>
        <v>225415.03999999998</v>
      </c>
      <c r="K5" s="7">
        <f aca="true" t="shared" si="3" ref="K5:K17">IF(J$18=0,"0.00%",J5/J$18)</f>
        <v>0.2545524124357473</v>
      </c>
      <c r="L5" s="47" t="str">
        <f aca="true" t="shared" si="4" ref="L5:L17">IF(H5=0,"0.00%",(B5+C5)/(G5+H5)-1)</f>
        <v>0.00%</v>
      </c>
      <c r="M5" s="48">
        <f aca="true" t="shared" si="5" ref="M5:M17">IF(I5=0,"0.00%",D5/I5-1)</f>
        <v>-0.045006600817505626</v>
      </c>
      <c r="N5" s="49">
        <f aca="true" t="shared" si="6" ref="N5:N17">IF(J5=0,"0.00%",E5/J5-1)</f>
        <v>-0.08678515861230907</v>
      </c>
      <c r="O5" s="1"/>
    </row>
    <row r="6" spans="1:15" s="33" customFormat="1" ht="15">
      <c r="A6" s="21" t="s">
        <v>22</v>
      </c>
      <c r="B6" s="45">
        <v>0</v>
      </c>
      <c r="C6" s="2">
        <v>0</v>
      </c>
      <c r="D6" s="3">
        <v>17021.25</v>
      </c>
      <c r="E6" s="6">
        <f t="shared" si="0"/>
        <v>17021.25</v>
      </c>
      <c r="F6" s="53">
        <f t="shared" si="1"/>
        <v>0.020761093611165807</v>
      </c>
      <c r="G6" s="45">
        <v>0</v>
      </c>
      <c r="H6" s="2">
        <v>0</v>
      </c>
      <c r="I6" s="3">
        <v>20729.95</v>
      </c>
      <c r="J6" s="6">
        <f t="shared" si="2"/>
        <v>20729.95</v>
      </c>
      <c r="K6" s="7">
        <f t="shared" si="3"/>
        <v>0.023409523970416613</v>
      </c>
      <c r="L6" s="47" t="str">
        <f t="shared" si="4"/>
        <v>0.00%</v>
      </c>
      <c r="M6" s="48">
        <f t="shared" si="5"/>
        <v>-0.1789054001577428</v>
      </c>
      <c r="N6" s="49">
        <f t="shared" si="6"/>
        <v>-0.1789054001577428</v>
      </c>
      <c r="O6" s="1"/>
    </row>
    <row r="7" spans="1:15" s="33" customFormat="1" ht="15">
      <c r="A7" s="21" t="s">
        <v>15</v>
      </c>
      <c r="B7" s="45">
        <v>2393.17</v>
      </c>
      <c r="C7" s="2">
        <v>3192.34</v>
      </c>
      <c r="D7" s="3">
        <v>22521.03</v>
      </c>
      <c r="E7" s="6">
        <f t="shared" si="0"/>
        <v>28106.54</v>
      </c>
      <c r="F7" s="53">
        <f t="shared" si="1"/>
        <v>0.034282000912152534</v>
      </c>
      <c r="G7" s="45">
        <v>3185.84</v>
      </c>
      <c r="H7" s="2">
        <v>2259.1</v>
      </c>
      <c r="I7" s="3">
        <v>20479.95</v>
      </c>
      <c r="J7" s="6">
        <f t="shared" si="2"/>
        <v>25924.89</v>
      </c>
      <c r="K7" s="7">
        <f t="shared" si="3"/>
        <v>0.02927596708556528</v>
      </c>
      <c r="L7" s="47">
        <f t="shared" si="4"/>
        <v>0.025816629751659326</v>
      </c>
      <c r="M7" s="48">
        <f t="shared" si="5"/>
        <v>0.09966235269129076</v>
      </c>
      <c r="N7" s="49">
        <f t="shared" si="6"/>
        <v>0.08415271964509796</v>
      </c>
      <c r="O7" s="1"/>
    </row>
    <row r="8" spans="1:15" s="33" customFormat="1" ht="15">
      <c r="A8" s="21" t="s">
        <v>16</v>
      </c>
      <c r="B8" s="45">
        <v>87.34</v>
      </c>
      <c r="C8" s="2">
        <v>104.55</v>
      </c>
      <c r="D8" s="3">
        <v>482.9</v>
      </c>
      <c r="E8" s="6">
        <f t="shared" si="0"/>
        <v>674.79</v>
      </c>
      <c r="F8" s="53">
        <f t="shared" si="1"/>
        <v>0.0008230522645445296</v>
      </c>
      <c r="G8" s="45">
        <v>183.32</v>
      </c>
      <c r="H8" s="2">
        <v>147.45</v>
      </c>
      <c r="I8" s="3">
        <v>542.45</v>
      </c>
      <c r="J8" s="6">
        <f t="shared" si="2"/>
        <v>873.22</v>
      </c>
      <c r="K8" s="7">
        <f t="shared" si="3"/>
        <v>0.0009860932863536669</v>
      </c>
      <c r="L8" s="47">
        <f t="shared" si="4"/>
        <v>-0.4198687910028116</v>
      </c>
      <c r="M8" s="48">
        <f t="shared" si="5"/>
        <v>-0.10977970319845154</v>
      </c>
      <c r="N8" s="49">
        <f t="shared" si="6"/>
        <v>-0.22723941274821935</v>
      </c>
      <c r="O8" s="1"/>
    </row>
    <row r="9" spans="1:15" s="33" customFormat="1" ht="15">
      <c r="A9" s="21" t="s">
        <v>23</v>
      </c>
      <c r="B9" s="45">
        <v>19.89</v>
      </c>
      <c r="C9" s="2">
        <v>15</v>
      </c>
      <c r="D9" s="3">
        <v>178.9</v>
      </c>
      <c r="E9" s="6">
        <f t="shared" si="0"/>
        <v>213.79000000000002</v>
      </c>
      <c r="F9" s="53">
        <f t="shared" si="1"/>
        <v>0.0002607631168763245</v>
      </c>
      <c r="G9" s="45">
        <v>57.23</v>
      </c>
      <c r="H9" s="2">
        <v>44.2</v>
      </c>
      <c r="I9" s="3">
        <v>208.5</v>
      </c>
      <c r="J9" s="6">
        <f t="shared" si="2"/>
        <v>309.93</v>
      </c>
      <c r="K9" s="7">
        <f t="shared" si="3"/>
        <v>0.00034999186028674556</v>
      </c>
      <c r="L9" s="47">
        <f t="shared" si="4"/>
        <v>-0.6560189293108548</v>
      </c>
      <c r="M9" s="48">
        <f t="shared" si="5"/>
        <v>-0.14196642685851313</v>
      </c>
      <c r="N9" s="49">
        <f t="shared" si="6"/>
        <v>-0.31019907721098305</v>
      </c>
      <c r="O9" s="1"/>
    </row>
    <row r="10" spans="1:15" s="33" customFormat="1" ht="15">
      <c r="A10" s="21" t="s">
        <v>13</v>
      </c>
      <c r="B10" s="45">
        <v>6669.17</v>
      </c>
      <c r="C10" s="2">
        <v>5789.17</v>
      </c>
      <c r="D10" s="3">
        <v>13449.94</v>
      </c>
      <c r="E10" s="6">
        <f t="shared" si="0"/>
        <v>25908.28</v>
      </c>
      <c r="F10" s="53">
        <f t="shared" si="1"/>
        <v>0.031600747676245565</v>
      </c>
      <c r="G10" s="45">
        <v>4795.51</v>
      </c>
      <c r="H10" s="2">
        <v>4319</v>
      </c>
      <c r="I10" s="3">
        <v>16561.53</v>
      </c>
      <c r="J10" s="6">
        <f t="shared" si="2"/>
        <v>25676.04</v>
      </c>
      <c r="K10" s="7">
        <f t="shared" si="3"/>
        <v>0.028994950486874102</v>
      </c>
      <c r="L10" s="47">
        <f t="shared" si="4"/>
        <v>0.36686887172212224</v>
      </c>
      <c r="M10" s="48">
        <f t="shared" si="5"/>
        <v>-0.18788058832728605</v>
      </c>
      <c r="N10" s="49">
        <f t="shared" si="6"/>
        <v>0.009045008498195228</v>
      </c>
      <c r="O10" s="1"/>
    </row>
    <row r="11" spans="1:15" s="33" customFormat="1" ht="15">
      <c r="A11" s="21" t="s">
        <v>30</v>
      </c>
      <c r="B11" s="45">
        <v>4015.17</v>
      </c>
      <c r="C11" s="2">
        <v>1905.95</v>
      </c>
      <c r="D11" s="3">
        <v>2031.96</v>
      </c>
      <c r="E11" s="6">
        <f t="shared" si="0"/>
        <v>7953.08</v>
      </c>
      <c r="F11" s="53">
        <f t="shared" si="1"/>
        <v>0.009700500161685574</v>
      </c>
      <c r="G11" s="45">
        <v>3240.47</v>
      </c>
      <c r="H11" s="2">
        <v>1866.65</v>
      </c>
      <c r="I11" s="3">
        <v>2148.21</v>
      </c>
      <c r="J11" s="6">
        <f t="shared" si="2"/>
        <v>7255.33</v>
      </c>
      <c r="K11" s="7">
        <f t="shared" si="3"/>
        <v>0.008193161177344026</v>
      </c>
      <c r="L11" s="47">
        <f t="shared" si="4"/>
        <v>0.15938532871755506</v>
      </c>
      <c r="M11" s="48">
        <f t="shared" si="5"/>
        <v>-0.054114821176700634</v>
      </c>
      <c r="N11" s="49">
        <f t="shared" si="6"/>
        <v>0.09617067728139173</v>
      </c>
      <c r="O11" s="1"/>
    </row>
    <row r="12" spans="1:15" s="33" customFormat="1" ht="15">
      <c r="A12" s="21" t="s">
        <v>24</v>
      </c>
      <c r="B12" s="45">
        <v>1205.86</v>
      </c>
      <c r="C12" s="2">
        <v>3461.95</v>
      </c>
      <c r="D12" s="3">
        <v>11177</v>
      </c>
      <c r="E12" s="6">
        <f t="shared" si="0"/>
        <v>15844.81</v>
      </c>
      <c r="F12" s="53">
        <f t="shared" si="1"/>
        <v>0.019326170737233524</v>
      </c>
      <c r="G12" s="45">
        <v>1931.15</v>
      </c>
      <c r="H12" s="2">
        <v>3324.9</v>
      </c>
      <c r="I12" s="3">
        <v>7654.52</v>
      </c>
      <c r="J12" s="6">
        <f t="shared" si="2"/>
        <v>12910.57</v>
      </c>
      <c r="K12" s="7">
        <f t="shared" si="3"/>
        <v>0.014579403128649207</v>
      </c>
      <c r="L12" s="47">
        <f t="shared" si="4"/>
        <v>-0.11191674356218084</v>
      </c>
      <c r="M12" s="48">
        <f t="shared" si="5"/>
        <v>0.46018300298385784</v>
      </c>
      <c r="N12" s="49">
        <f t="shared" si="6"/>
        <v>0.22727424118377426</v>
      </c>
      <c r="O12" s="1"/>
    </row>
    <row r="13" spans="1:15" s="33" customFormat="1" ht="15">
      <c r="A13" s="21" t="s">
        <v>25</v>
      </c>
      <c r="B13" s="45">
        <v>292.72</v>
      </c>
      <c r="C13" s="2">
        <v>1000.4</v>
      </c>
      <c r="D13" s="3">
        <v>3085.26</v>
      </c>
      <c r="E13" s="6">
        <f t="shared" si="0"/>
        <v>4378.38</v>
      </c>
      <c r="F13" s="53">
        <f t="shared" si="1"/>
        <v>0.005340380820753832</v>
      </c>
      <c r="G13" s="45">
        <v>253.54</v>
      </c>
      <c r="H13" s="2">
        <v>965.2</v>
      </c>
      <c r="I13" s="3">
        <v>2813.62</v>
      </c>
      <c r="J13" s="6">
        <f t="shared" si="2"/>
        <v>4032.3599999999997</v>
      </c>
      <c r="K13" s="7">
        <f t="shared" si="3"/>
        <v>0.004553586867182465</v>
      </c>
      <c r="L13" s="47">
        <f t="shared" si="4"/>
        <v>0.061030244350722684</v>
      </c>
      <c r="M13" s="48">
        <f t="shared" si="5"/>
        <v>0.09654466488011892</v>
      </c>
      <c r="N13" s="49">
        <f t="shared" si="6"/>
        <v>0.08581079070321107</v>
      </c>
      <c r="O13" s="1"/>
    </row>
    <row r="14" spans="1:15" s="33" customFormat="1" ht="15">
      <c r="A14" s="21" t="s">
        <v>26</v>
      </c>
      <c r="B14" s="45">
        <v>19529.16</v>
      </c>
      <c r="C14" s="2">
        <v>36421.84</v>
      </c>
      <c r="D14" s="3">
        <v>8353.42</v>
      </c>
      <c r="E14" s="6">
        <f t="shared" si="0"/>
        <v>64304.42</v>
      </c>
      <c r="F14" s="53">
        <f t="shared" si="1"/>
        <v>0.07843313994164487</v>
      </c>
      <c r="G14" s="45">
        <v>20170</v>
      </c>
      <c r="H14" s="2">
        <v>45984.23</v>
      </c>
      <c r="I14" s="3">
        <v>7526.08</v>
      </c>
      <c r="J14" s="6">
        <f t="shared" si="2"/>
        <v>73680.31000000001</v>
      </c>
      <c r="K14" s="7">
        <f t="shared" si="3"/>
        <v>0.0832043002078021</v>
      </c>
      <c r="L14" s="47">
        <f t="shared" si="4"/>
        <v>-0.15423397717727205</v>
      </c>
      <c r="M14" s="48">
        <f t="shared" si="5"/>
        <v>0.10992973765891412</v>
      </c>
      <c r="N14" s="49">
        <f t="shared" si="6"/>
        <v>-0.12725095754890303</v>
      </c>
      <c r="O14" s="1"/>
    </row>
    <row r="15" spans="1:15" s="33" customFormat="1" ht="15">
      <c r="A15" s="21" t="s">
        <v>14</v>
      </c>
      <c r="B15" s="45">
        <v>2466.78</v>
      </c>
      <c r="C15" s="2">
        <v>2486.95</v>
      </c>
      <c r="D15" s="3">
        <v>3065.39</v>
      </c>
      <c r="E15" s="6">
        <f t="shared" si="0"/>
        <v>8019.119999999999</v>
      </c>
      <c r="F15" s="53">
        <f t="shared" si="1"/>
        <v>0.009781050216592315</v>
      </c>
      <c r="G15" s="45">
        <v>1768.24</v>
      </c>
      <c r="H15" s="2">
        <v>2403.73</v>
      </c>
      <c r="I15" s="3">
        <v>3834.24</v>
      </c>
      <c r="J15" s="6">
        <f t="shared" si="2"/>
        <v>8006.21</v>
      </c>
      <c r="K15" s="7">
        <f t="shared" si="3"/>
        <v>0.009041100673527393</v>
      </c>
      <c r="L15" s="47">
        <f t="shared" si="4"/>
        <v>0.18738389777491182</v>
      </c>
      <c r="M15" s="48">
        <f t="shared" si="5"/>
        <v>-0.20052213737272573</v>
      </c>
      <c r="N15" s="49">
        <f t="shared" si="6"/>
        <v>0.0016124982981959857</v>
      </c>
      <c r="O15" s="1"/>
    </row>
    <row r="16" spans="1:15" s="33" customFormat="1" ht="15">
      <c r="A16" s="21" t="s">
        <v>27</v>
      </c>
      <c r="B16" s="45">
        <v>228840.62</v>
      </c>
      <c r="C16" s="2">
        <v>6732.75</v>
      </c>
      <c r="D16" s="14">
        <v>197894.2</v>
      </c>
      <c r="E16" s="6">
        <f t="shared" si="0"/>
        <v>433467.57</v>
      </c>
      <c r="F16" s="53">
        <f t="shared" si="1"/>
        <v>0.5287073979980652</v>
      </c>
      <c r="G16" s="45">
        <v>238449.23</v>
      </c>
      <c r="H16" s="2">
        <v>8167.4</v>
      </c>
      <c r="I16" s="14">
        <v>226602.18</v>
      </c>
      <c r="J16" s="6">
        <f t="shared" si="2"/>
        <v>473218.81</v>
      </c>
      <c r="K16" s="7">
        <f t="shared" si="3"/>
        <v>0.5343875443957667</v>
      </c>
      <c r="L16" s="47">
        <f t="shared" si="4"/>
        <v>-0.04477905646508917</v>
      </c>
      <c r="M16" s="48">
        <f t="shared" si="5"/>
        <v>-0.1266888959320691</v>
      </c>
      <c r="N16" s="49">
        <f t="shared" si="6"/>
        <v>-0.08400181725658795</v>
      </c>
      <c r="O16" s="1"/>
    </row>
    <row r="17" spans="1:15" s="33" customFormat="1" ht="15.75" thickBot="1">
      <c r="A17" s="22" t="s">
        <v>9</v>
      </c>
      <c r="B17" s="46">
        <v>5</v>
      </c>
      <c r="C17" s="2">
        <v>0</v>
      </c>
      <c r="D17" s="36">
        <v>783.11</v>
      </c>
      <c r="E17" s="6">
        <f t="shared" si="0"/>
        <v>788.11</v>
      </c>
      <c r="F17" s="53">
        <f t="shared" si="1"/>
        <v>0.0009612704992815384</v>
      </c>
      <c r="G17" s="46">
        <v>21.5</v>
      </c>
      <c r="H17" s="2">
        <v>0</v>
      </c>
      <c r="I17" s="36">
        <v>516.85</v>
      </c>
      <c r="J17" s="6">
        <f t="shared" si="2"/>
        <v>538.35</v>
      </c>
      <c r="K17" s="7">
        <f t="shared" si="3"/>
        <v>0.0006079376568430597</v>
      </c>
      <c r="L17" s="47" t="str">
        <f t="shared" si="4"/>
        <v>0.00%</v>
      </c>
      <c r="M17" s="48">
        <f t="shared" si="5"/>
        <v>0.5151591370803907</v>
      </c>
      <c r="N17" s="49">
        <f t="shared" si="6"/>
        <v>0.4639361010495031</v>
      </c>
      <c r="O17" s="1"/>
    </row>
    <row r="18" spans="1:15" s="33" customFormat="1" ht="16.5" thickBot="1" thickTop="1">
      <c r="A18" s="15" t="s">
        <v>8</v>
      </c>
      <c r="B18" s="16">
        <f>SUM(B4:B17)</f>
        <v>363887.55</v>
      </c>
      <c r="C18" s="16">
        <f>SUM(C4:C17)</f>
        <v>62642.09999999999</v>
      </c>
      <c r="D18" s="17">
        <f>SUM(D4:D17)</f>
        <v>393333.23</v>
      </c>
      <c r="E18" s="17">
        <f>SUM(E4:E17)</f>
        <v>819862.88</v>
      </c>
      <c r="F18" s="52">
        <f>IF(E$18=0,"0.00%",E18/E$18)</f>
        <v>1</v>
      </c>
      <c r="G18" s="16">
        <f>SUM(G4:G17)</f>
        <v>386783.37</v>
      </c>
      <c r="H18" s="16">
        <f>SUM(H4:H17)</f>
        <v>71481.11</v>
      </c>
      <c r="I18" s="17">
        <f>SUM(I4:I17)</f>
        <v>427270.3999999999</v>
      </c>
      <c r="J18" s="17">
        <f>SUM(J4:J17)</f>
        <v>885534.88</v>
      </c>
      <c r="K18" s="18">
        <f>IF(J$18=0,"0.00%",J18/J$18)</f>
        <v>1</v>
      </c>
      <c r="L18" s="50">
        <f>IF(H18=0,"0.00%",(B18+C18)/(G18+H18)-1)</f>
        <v>-0.06925003220847492</v>
      </c>
      <c r="M18" s="51">
        <f>IF(I18=0,"0.00%",D18/I18-1)</f>
        <v>-0.0794278517772351</v>
      </c>
      <c r="N18" s="52">
        <f>IF(J18=0,"0.00%",E18/J18-1)</f>
        <v>-0.07416082808618452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32</v>
      </c>
      <c r="E20" s="29"/>
      <c r="F20" s="30"/>
      <c r="G20" s="31"/>
      <c r="H20" s="29"/>
      <c r="I20" s="40" t="s">
        <v>29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23845.54</v>
      </c>
      <c r="C23" s="5">
        <v>18465.7</v>
      </c>
      <c r="D23" s="6">
        <v>30841.35</v>
      </c>
      <c r="E23" s="6">
        <f>SUM(B23:D23)</f>
        <v>73152.59</v>
      </c>
      <c r="F23" s="53">
        <f>IF(E$37=0,"0.00%",E23/E$37)</f>
        <v>0.009860835298889486</v>
      </c>
      <c r="G23" s="44">
        <v>27392.47</v>
      </c>
      <c r="H23" s="5">
        <v>23904.95</v>
      </c>
      <c r="I23" s="6">
        <v>25260.03</v>
      </c>
      <c r="J23" s="6">
        <f>SUM(G23:I23)</f>
        <v>76557.45</v>
      </c>
      <c r="K23" s="7">
        <f>IF(J$37=0,"0.00%",J23/J$37)</f>
        <v>0.010196142518979701</v>
      </c>
      <c r="L23" s="47">
        <f>IF(H23=0,"0.00%",(B23+C23)/(G23+H23)-1)</f>
        <v>-0.17517801090191265</v>
      </c>
      <c r="M23" s="48">
        <f>IF(I23=0,"0.00%",D23/I23-1)</f>
        <v>0.2209546069422721</v>
      </c>
      <c r="N23" s="49">
        <f>IF(J23=0,"0.00%",E23/J23-1)</f>
        <v>-0.044474574322943106</v>
      </c>
      <c r="O23" s="1"/>
    </row>
    <row r="24" spans="1:15" s="33" customFormat="1" ht="15">
      <c r="A24" s="21" t="s">
        <v>21</v>
      </c>
      <c r="B24" s="45">
        <v>858556.61</v>
      </c>
      <c r="C24" s="2">
        <v>0</v>
      </c>
      <c r="D24" s="3">
        <v>976982.69</v>
      </c>
      <c r="E24" s="6">
        <f aca="true" t="shared" si="7" ref="E24:E36">SUM(B24:D24)</f>
        <v>1835539.2999999998</v>
      </c>
      <c r="F24" s="53">
        <f aca="true" t="shared" si="8" ref="F24:F36">IF(E$37=0,"0.00%",E24/E$37)</f>
        <v>0.24742733950963183</v>
      </c>
      <c r="G24" s="45">
        <v>908625.32</v>
      </c>
      <c r="H24" s="2">
        <v>0</v>
      </c>
      <c r="I24" s="3">
        <v>990518.48</v>
      </c>
      <c r="J24" s="6">
        <f aca="true" t="shared" si="9" ref="J24:J36">SUM(G24:I24)</f>
        <v>1899143.7999999998</v>
      </c>
      <c r="K24" s="7">
        <f aca="true" t="shared" si="10" ref="K24:K36">IF(J$37=0,"0.00%",J24/J$37)</f>
        <v>0.2529334617184439</v>
      </c>
      <c r="L24" s="47" t="str">
        <f aca="true" t="shared" si="11" ref="L24:L36">IF(H24=0,"0.00%",(B24+C24)/(G24+H24)-1)</f>
        <v>0.00%</v>
      </c>
      <c r="M24" s="48">
        <f aca="true" t="shared" si="12" ref="M24:M36">IF(I24=0,"0.00%",D24/I24-1)</f>
        <v>-0.01366535836867988</v>
      </c>
      <c r="N24" s="49">
        <f aca="true" t="shared" si="13" ref="N24:N36">IF(J24=0,"0.00%",E24/J24-1)</f>
        <v>-0.03349114479904047</v>
      </c>
      <c r="O24" s="1"/>
    </row>
    <row r="25" spans="1:15" s="33" customFormat="1" ht="15">
      <c r="A25" s="21" t="s">
        <v>22</v>
      </c>
      <c r="B25" s="45">
        <v>0</v>
      </c>
      <c r="C25" s="2">
        <v>0</v>
      </c>
      <c r="D25" s="3">
        <v>184003.9</v>
      </c>
      <c r="E25" s="6">
        <f t="shared" si="7"/>
        <v>184003.9</v>
      </c>
      <c r="F25" s="53">
        <f t="shared" si="8"/>
        <v>0.02480338908374032</v>
      </c>
      <c r="G25" s="45">
        <v>0</v>
      </c>
      <c r="H25" s="2">
        <v>0</v>
      </c>
      <c r="I25" s="3">
        <v>204352.62</v>
      </c>
      <c r="J25" s="6">
        <f t="shared" si="9"/>
        <v>204352.62</v>
      </c>
      <c r="K25" s="7">
        <f t="shared" si="10"/>
        <v>0.02721627271607011</v>
      </c>
      <c r="L25" s="47" t="str">
        <f t="shared" si="11"/>
        <v>0.00%</v>
      </c>
      <c r="M25" s="48">
        <f t="shared" si="12"/>
        <v>-0.09957650653072125</v>
      </c>
      <c r="N25" s="49">
        <f t="shared" si="13"/>
        <v>-0.09957650653072125</v>
      </c>
      <c r="O25" s="1"/>
    </row>
    <row r="26" spans="1:15" s="33" customFormat="1" ht="15">
      <c r="A26" s="21" t="s">
        <v>15</v>
      </c>
      <c r="B26" s="45">
        <v>16394.74</v>
      </c>
      <c r="C26" s="2">
        <v>27305</v>
      </c>
      <c r="D26" s="3">
        <v>132855.88</v>
      </c>
      <c r="E26" s="6">
        <f t="shared" si="7"/>
        <v>176555.62</v>
      </c>
      <c r="F26" s="53">
        <f t="shared" si="8"/>
        <v>0.0237993745664141</v>
      </c>
      <c r="G26" s="45">
        <v>22993.01</v>
      </c>
      <c r="H26" s="2">
        <v>24973.6</v>
      </c>
      <c r="I26" s="3">
        <v>140870.58</v>
      </c>
      <c r="J26" s="6">
        <f t="shared" si="9"/>
        <v>188837.19</v>
      </c>
      <c r="K26" s="7">
        <f t="shared" si="10"/>
        <v>0.02514988289348259</v>
      </c>
      <c r="L26" s="47">
        <f t="shared" si="11"/>
        <v>-0.08895500432488335</v>
      </c>
      <c r="M26" s="48">
        <f t="shared" si="12"/>
        <v>-0.05689406546065179</v>
      </c>
      <c r="N26" s="49">
        <f t="shared" si="13"/>
        <v>-0.06503787733761557</v>
      </c>
      <c r="O26" s="1"/>
    </row>
    <row r="27" spans="1:15" s="33" customFormat="1" ht="15">
      <c r="A27" s="21" t="s">
        <v>16</v>
      </c>
      <c r="B27" s="45">
        <v>1548.27</v>
      </c>
      <c r="C27" s="2">
        <v>1070.6</v>
      </c>
      <c r="D27" s="3">
        <v>5191.64</v>
      </c>
      <c r="E27" s="6">
        <f t="shared" si="7"/>
        <v>7810.51</v>
      </c>
      <c r="F27" s="53">
        <f t="shared" si="8"/>
        <v>0.0010528424586242172</v>
      </c>
      <c r="G27" s="45">
        <v>2223.44</v>
      </c>
      <c r="H27" s="2">
        <v>1190.95</v>
      </c>
      <c r="I27" s="3">
        <v>4948.2</v>
      </c>
      <c r="J27" s="6">
        <f t="shared" si="9"/>
        <v>8362.59</v>
      </c>
      <c r="K27" s="7">
        <f t="shared" si="10"/>
        <v>0.0011137539124904821</v>
      </c>
      <c r="L27" s="47">
        <f t="shared" si="11"/>
        <v>-0.2329903730973909</v>
      </c>
      <c r="M27" s="48">
        <f t="shared" si="12"/>
        <v>0.049197688048179256</v>
      </c>
      <c r="N27" s="49">
        <f t="shared" si="13"/>
        <v>-0.06601782462131944</v>
      </c>
      <c r="O27" s="1"/>
    </row>
    <row r="28" spans="1:15" s="33" customFormat="1" ht="15">
      <c r="A28" s="21" t="s">
        <v>23</v>
      </c>
      <c r="B28" s="45">
        <v>2782.4</v>
      </c>
      <c r="C28" s="2">
        <v>1196.8</v>
      </c>
      <c r="D28" s="3">
        <v>1582.37</v>
      </c>
      <c r="E28" s="6">
        <f t="shared" si="7"/>
        <v>5561.57</v>
      </c>
      <c r="F28" s="53">
        <f t="shared" si="8"/>
        <v>0.0007496894610736927</v>
      </c>
      <c r="G28" s="45">
        <v>493.12</v>
      </c>
      <c r="H28" s="2">
        <v>812.45</v>
      </c>
      <c r="I28" s="3">
        <v>4034.53</v>
      </c>
      <c r="J28" s="6">
        <f t="shared" si="9"/>
        <v>5340.1</v>
      </c>
      <c r="K28" s="7">
        <f t="shared" si="10"/>
        <v>0.0007112099562564258</v>
      </c>
      <c r="L28" s="47">
        <f t="shared" si="11"/>
        <v>2.0478641512902405</v>
      </c>
      <c r="M28" s="48">
        <f t="shared" si="12"/>
        <v>-0.6077932249853143</v>
      </c>
      <c r="N28" s="49">
        <f t="shared" si="13"/>
        <v>0.041473006123480705</v>
      </c>
      <c r="O28" s="1"/>
    </row>
    <row r="29" spans="1:15" s="33" customFormat="1" ht="15">
      <c r="A29" s="21" t="s">
        <v>13</v>
      </c>
      <c r="B29" s="45">
        <v>56593.73</v>
      </c>
      <c r="C29" s="2">
        <v>42133.47</v>
      </c>
      <c r="D29" s="3">
        <v>111659.07</v>
      </c>
      <c r="E29" s="6">
        <f t="shared" si="7"/>
        <v>210386.27000000002</v>
      </c>
      <c r="F29" s="53">
        <f t="shared" si="8"/>
        <v>0.02835968429303316</v>
      </c>
      <c r="G29" s="45">
        <v>41048.46</v>
      </c>
      <c r="H29" s="2">
        <v>43228.75</v>
      </c>
      <c r="I29" s="3">
        <v>139419.75</v>
      </c>
      <c r="J29" s="6">
        <f t="shared" si="9"/>
        <v>223696.96</v>
      </c>
      <c r="K29" s="7">
        <f t="shared" si="10"/>
        <v>0.029792607841856035</v>
      </c>
      <c r="L29" s="47">
        <f t="shared" si="11"/>
        <v>0.1714578591294138</v>
      </c>
      <c r="M29" s="48">
        <f t="shared" si="12"/>
        <v>-0.19911583545372868</v>
      </c>
      <c r="N29" s="49">
        <f t="shared" si="13"/>
        <v>-0.059503222573967784</v>
      </c>
      <c r="O29" s="1"/>
    </row>
    <row r="30" spans="1:15" s="33" customFormat="1" ht="15">
      <c r="A30" s="21" t="s">
        <v>30</v>
      </c>
      <c r="B30" s="45">
        <v>22661.03</v>
      </c>
      <c r="C30" s="2">
        <v>15698.65</v>
      </c>
      <c r="D30" s="3">
        <v>12234.79</v>
      </c>
      <c r="E30" s="6">
        <f t="shared" si="7"/>
        <v>50594.47</v>
      </c>
      <c r="F30" s="53">
        <f t="shared" si="8"/>
        <v>0.006820041993107902</v>
      </c>
      <c r="G30" s="45">
        <v>21530.07</v>
      </c>
      <c r="H30" s="2">
        <v>15307.75</v>
      </c>
      <c r="I30" s="3">
        <v>15664.67</v>
      </c>
      <c r="J30" s="6">
        <f t="shared" si="9"/>
        <v>52502.49</v>
      </c>
      <c r="K30" s="7">
        <f t="shared" si="10"/>
        <v>0.00699243340316725</v>
      </c>
      <c r="L30" s="47">
        <f t="shared" si="11"/>
        <v>0.04131243379765692</v>
      </c>
      <c r="M30" s="48">
        <f t="shared" si="12"/>
        <v>-0.2189564159347116</v>
      </c>
      <c r="N30" s="49">
        <f t="shared" si="13"/>
        <v>-0.03634151446912326</v>
      </c>
      <c r="O30" s="1"/>
    </row>
    <row r="31" spans="1:15" s="33" customFormat="1" ht="15">
      <c r="A31" s="21" t="s">
        <v>24</v>
      </c>
      <c r="B31" s="45">
        <v>14152.96</v>
      </c>
      <c r="C31" s="2">
        <v>35131.21</v>
      </c>
      <c r="D31" s="3">
        <v>74273.81</v>
      </c>
      <c r="E31" s="6">
        <f t="shared" si="7"/>
        <v>123557.98</v>
      </c>
      <c r="F31" s="53">
        <f t="shared" si="8"/>
        <v>0.016655389653920404</v>
      </c>
      <c r="G31" s="45">
        <v>11347.5</v>
      </c>
      <c r="H31" s="2">
        <v>23119.19</v>
      </c>
      <c r="I31" s="3">
        <v>61440.26</v>
      </c>
      <c r="J31" s="6">
        <f t="shared" si="9"/>
        <v>95906.95000000001</v>
      </c>
      <c r="K31" s="7">
        <f t="shared" si="10"/>
        <v>0.012773164868483216</v>
      </c>
      <c r="L31" s="47">
        <f t="shared" si="11"/>
        <v>0.42990725248058337</v>
      </c>
      <c r="M31" s="48">
        <f t="shared" si="12"/>
        <v>0.20887851060526108</v>
      </c>
      <c r="N31" s="49">
        <f t="shared" si="13"/>
        <v>0.28831101395675685</v>
      </c>
      <c r="O31" s="1"/>
    </row>
    <row r="32" spans="1:15" s="33" customFormat="1" ht="15">
      <c r="A32" s="21" t="s">
        <v>25</v>
      </c>
      <c r="B32" s="45">
        <v>3233.78</v>
      </c>
      <c r="C32" s="2">
        <v>8356.99</v>
      </c>
      <c r="D32" s="3">
        <v>23231.52</v>
      </c>
      <c r="E32" s="6">
        <f t="shared" si="7"/>
        <v>34822.29</v>
      </c>
      <c r="F32" s="53">
        <f t="shared" si="8"/>
        <v>0.004693980984407611</v>
      </c>
      <c r="G32" s="45">
        <v>2190.08</v>
      </c>
      <c r="H32" s="2">
        <v>7877.85</v>
      </c>
      <c r="I32" s="3">
        <v>23651.32</v>
      </c>
      <c r="J32" s="6">
        <f t="shared" si="9"/>
        <v>33719.25</v>
      </c>
      <c r="K32" s="7">
        <f t="shared" si="10"/>
        <v>0.004490827197524295</v>
      </c>
      <c r="L32" s="47">
        <f t="shared" si="11"/>
        <v>0.1512565144970217</v>
      </c>
      <c r="M32" s="48">
        <f t="shared" si="12"/>
        <v>-0.017749537869345078</v>
      </c>
      <c r="N32" s="49">
        <f t="shared" si="13"/>
        <v>0.03271247136279731</v>
      </c>
      <c r="O32" s="1"/>
    </row>
    <row r="33" spans="1:15" s="33" customFormat="1" ht="15">
      <c r="A33" s="21" t="s">
        <v>26</v>
      </c>
      <c r="B33" s="45">
        <v>208918.52</v>
      </c>
      <c r="C33" s="2">
        <v>322758.15</v>
      </c>
      <c r="D33" s="3">
        <v>50627.25</v>
      </c>
      <c r="E33" s="6">
        <f t="shared" si="7"/>
        <v>582303.92</v>
      </c>
      <c r="F33" s="53">
        <f t="shared" si="8"/>
        <v>0.07849350308741933</v>
      </c>
      <c r="G33" s="45">
        <v>162186.68</v>
      </c>
      <c r="H33" s="2">
        <v>379725.61</v>
      </c>
      <c r="I33" s="3">
        <v>65793.2</v>
      </c>
      <c r="J33" s="6">
        <f t="shared" si="9"/>
        <v>607705.49</v>
      </c>
      <c r="K33" s="7">
        <f t="shared" si="10"/>
        <v>0.08093597403788128</v>
      </c>
      <c r="L33" s="47">
        <f t="shared" si="11"/>
        <v>-0.018887964323525464</v>
      </c>
      <c r="M33" s="48">
        <f t="shared" si="12"/>
        <v>-0.23050938394849307</v>
      </c>
      <c r="N33" s="49">
        <f t="shared" si="13"/>
        <v>-0.0417991451747457</v>
      </c>
      <c r="O33" s="1"/>
    </row>
    <row r="34" spans="1:15" s="33" customFormat="1" ht="15">
      <c r="A34" s="21" t="s">
        <v>14</v>
      </c>
      <c r="B34" s="45">
        <v>24021.64</v>
      </c>
      <c r="C34" s="2">
        <v>20602.77</v>
      </c>
      <c r="D34" s="3">
        <v>23451.5</v>
      </c>
      <c r="E34" s="6">
        <f t="shared" si="7"/>
        <v>68075.91</v>
      </c>
      <c r="F34" s="53">
        <f t="shared" si="8"/>
        <v>0.009176508122706576</v>
      </c>
      <c r="G34" s="45">
        <v>15127.48</v>
      </c>
      <c r="H34" s="2">
        <v>30284.05</v>
      </c>
      <c r="I34" s="3">
        <v>31144.98</v>
      </c>
      <c r="J34" s="6">
        <f t="shared" si="9"/>
        <v>76556.51</v>
      </c>
      <c r="K34" s="7">
        <f t="shared" si="10"/>
        <v>0.010196017327062155</v>
      </c>
      <c r="L34" s="47">
        <f t="shared" si="11"/>
        <v>-0.017333042951866995</v>
      </c>
      <c r="M34" s="48">
        <f t="shared" si="12"/>
        <v>-0.2470215103686051</v>
      </c>
      <c r="N34" s="49">
        <f t="shared" si="13"/>
        <v>-0.11077568713620811</v>
      </c>
      <c r="O34" s="1"/>
    </row>
    <row r="35" spans="1:15" s="33" customFormat="1" ht="15">
      <c r="A35" s="21" t="s">
        <v>27</v>
      </c>
      <c r="B35" s="45">
        <v>2188075.73</v>
      </c>
      <c r="C35" s="2">
        <v>89131.65</v>
      </c>
      <c r="D35" s="14">
        <v>1783268.38</v>
      </c>
      <c r="E35" s="6">
        <f t="shared" si="7"/>
        <v>4060475.76</v>
      </c>
      <c r="F35" s="53">
        <f t="shared" si="8"/>
        <v>0.5473447037827794</v>
      </c>
      <c r="G35" s="45">
        <v>1030740.12</v>
      </c>
      <c r="H35" s="2">
        <v>68008.78</v>
      </c>
      <c r="I35" s="14">
        <v>2933416.71</v>
      </c>
      <c r="J35" s="6">
        <f t="shared" si="9"/>
        <v>4032165.61</v>
      </c>
      <c r="K35" s="7">
        <f t="shared" si="10"/>
        <v>0.5370154729512114</v>
      </c>
      <c r="L35" s="47">
        <f t="shared" si="11"/>
        <v>1.0725457654610624</v>
      </c>
      <c r="M35" s="48">
        <f t="shared" si="12"/>
        <v>-0.39208487702383077</v>
      </c>
      <c r="N35" s="49">
        <f t="shared" si="13"/>
        <v>0.007021078184335838</v>
      </c>
      <c r="O35" s="1"/>
    </row>
    <row r="36" spans="1:15" s="33" customFormat="1" ht="15.75" thickBot="1">
      <c r="A36" s="22" t="s">
        <v>9</v>
      </c>
      <c r="B36" s="46">
        <v>48.5</v>
      </c>
      <c r="C36" s="2">
        <v>0</v>
      </c>
      <c r="D36" s="36">
        <v>5609.72</v>
      </c>
      <c r="E36" s="6">
        <f t="shared" si="7"/>
        <v>5658.22</v>
      </c>
      <c r="F36" s="53">
        <f t="shared" si="8"/>
        <v>0.0007627177042519271</v>
      </c>
      <c r="G36" s="46">
        <v>368.87</v>
      </c>
      <c r="H36" s="2">
        <v>0</v>
      </c>
      <c r="I36" s="36">
        <v>3256.06</v>
      </c>
      <c r="J36" s="6">
        <f t="shared" si="9"/>
        <v>3624.93</v>
      </c>
      <c r="K36" s="7">
        <f t="shared" si="10"/>
        <v>0.00048277865709117905</v>
      </c>
      <c r="L36" s="47" t="str">
        <f t="shared" si="11"/>
        <v>0.00%</v>
      </c>
      <c r="M36" s="48">
        <f t="shared" si="12"/>
        <v>0.7228552299404802</v>
      </c>
      <c r="N36" s="49">
        <f t="shared" si="13"/>
        <v>0.5609184177349633</v>
      </c>
      <c r="O36" s="1"/>
    </row>
    <row r="37" spans="1:15" s="33" customFormat="1" ht="16.5" thickBot="1" thickTop="1">
      <c r="A37" s="15" t="s">
        <v>8</v>
      </c>
      <c r="B37" s="16">
        <f>SUM(B23:B36)</f>
        <v>3420833.45</v>
      </c>
      <c r="C37" s="16">
        <f>SUM(C23:C36)</f>
        <v>581850.99</v>
      </c>
      <c r="D37" s="17">
        <f>SUM(D23:D36)</f>
        <v>3415813.87</v>
      </c>
      <c r="E37" s="17">
        <f>SUM(E23:E36)</f>
        <v>7418498.31</v>
      </c>
      <c r="F37" s="52">
        <f>IF(E$37=0,"0.00%",E37/E$37)</f>
        <v>1</v>
      </c>
      <c r="G37" s="17">
        <f>SUM(G23:G36)</f>
        <v>2246266.6199999996</v>
      </c>
      <c r="H37" s="17">
        <f>SUM(H23:H36)</f>
        <v>618433.93</v>
      </c>
      <c r="I37" s="17">
        <f>SUM(I23:I36)</f>
        <v>4643771.39</v>
      </c>
      <c r="J37" s="17">
        <f>SUM(J23:J36)</f>
        <v>7508471.9399999995</v>
      </c>
      <c r="K37" s="18">
        <f>IF(J$37=0,"0.00%",J37/J$37)</f>
        <v>1</v>
      </c>
      <c r="L37" s="50">
        <f>IF(H37=0,"0.00%",(B37+C37)/(G37+H37)-1)</f>
        <v>0.3972435757726931</v>
      </c>
      <c r="M37" s="51">
        <f>IF(I37=0,"0.00%",D37/I37-1)</f>
        <v>-0.2644310877672209</v>
      </c>
      <c r="N37" s="52">
        <f>IF(J37=0,"0.00%",E37/J37-1)</f>
        <v>-0.011982948157624684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&amp;C&amp;"Arial,Bold"&amp;14Prairie Land Border Sales Sep 07 - 08</oddHeader>
    <oddFooter>&amp;LStatistics and Reference Materials/Prairie Land Border (Sep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2008-02-11T20:03:54Z</cp:lastPrinted>
  <dcterms:created xsi:type="dcterms:W3CDTF">2006-01-31T19:56:50Z</dcterms:created>
  <dcterms:modified xsi:type="dcterms:W3CDTF">2008-12-19T18:01:52Z</dcterms:modified>
  <cp:category/>
  <cp:version/>
  <cp:contentType/>
  <cp:contentStatus/>
</cp:coreProperties>
</file>