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6750" activeTab="0"/>
  </bookViews>
  <sheets>
    <sheet name="Sheet1" sheetId="1" r:id="rId1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<sst xmlns="http://schemas.openxmlformats.org/spreadsheetml/2006/main" count="45" uniqueCount="31">
  <si>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</si>
  <si>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</si>
  <si>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</si>
  <si>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</si>
  <si>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</si>
  <si>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</si>
  <si>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</si>
  <si>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</si>
  <si>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</si>
  <si>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</si>
  <si>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</si>
  <si>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</si>
  <si>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</si>
  <si>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</si>
  <si>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</si>
  <si>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</si>
  <si>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</si>
  <si>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</si>
  <si>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</si>
  <si>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</si>
  <si>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</si>
  <si>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</si>
  <si>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</si>
  <si>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</si>
  <si>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</si>
  <si>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</si>
  <si>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</si>
  <si>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</si>
  <si>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</si>
  <si>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Jan 08</t>
  </si>
  <si>
    <t>Jan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</si>
</sst>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0" fontId="1" fillId="2" borderId="15" xfId="19" applyNumberFormat="1" applyFont="1" applyFill="1" applyBorder="1" applyAlignment="1">
      <alignment/>
    </xf>
    <xf numFmtId="10" fontId="1" fillId="2" borderId="13" xfId="19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/>
    </xf>
    <xf numFmtId="17" fontId="3" fillId="0" borderId="12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16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2" fillId="0" borderId="5" xfId="19" applyNumberFormat="1" applyFont="1" applyBorder="1" applyAlignment="1">
      <alignment horizontal="right"/>
    </xf>
    <xf numFmtId="10" fontId="1" fillId="2" borderId="15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P8" sqref="P8"/>
    </sheetView>
  </sheetViews>
  <sheetFormatPr defaultColWidth="9.140625" defaultRowHeight="12.75"/>
  <cols>
    <col min="1" max="1" width="51.140625" style="26" customWidth="1"/>
    <col min="2" max="2" width="17.57421875" style="36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140625" style="1" bestFit="1" customWidth="1"/>
    <col min="7" max="7" width="17.57421875" style="1" bestFit="1" customWidth="1"/>
    <col min="8" max="9" width="15.8515625" style="1" bestFit="1" customWidth="1"/>
    <col min="10" max="10" width="14.421875" style="1" bestFit="1" customWidth="1"/>
    <col min="11" max="11" width="9.28125" style="1" bestFit="1" customWidth="1"/>
    <col min="12" max="14" width="11.421875" style="1" bestFit="1" customWidth="1"/>
    <col min="15" max="16384" width="9.140625" style="1" customWidth="1"/>
  </cols>
  <sheetData>
    <row r="1" spans="1:39" s="32" customFormat="1" ht="16.5" thickBot="1" thickTop="1">
      <c r="A1" s="27" t="s">
        <v>17</v>
      </c>
      <c r="B1" s="42"/>
      <c r="C1" s="31"/>
      <c r="D1" s="37" t="s">
        <v>30</v>
      </c>
      <c r="F1" s="33"/>
      <c r="G1" s="34"/>
      <c r="I1" s="37" t="s">
        <v>29</v>
      </c>
      <c r="K1" s="33"/>
      <c r="L1" s="34"/>
      <c r="M1" s="31" t="s">
        <v>12</v>
      </c>
      <c r="N1" s="33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ht="15.75" thickTop="1">
      <c r="A2" s="22" t="s">
        <v>0</v>
      </c>
      <c r="B2" s="43" t="s">
        <v>19</v>
      </c>
      <c r="C2" s="28" t="s">
        <v>18</v>
      </c>
      <c r="D2" s="29" t="s">
        <v>2</v>
      </c>
      <c r="E2" s="29" t="s">
        <v>3</v>
      </c>
      <c r="F2" s="30" t="s">
        <v>10</v>
      </c>
      <c r="G2" s="43" t="s">
        <v>19</v>
      </c>
      <c r="H2" s="28" t="s">
        <v>18</v>
      </c>
      <c r="I2" s="29" t="s">
        <v>2</v>
      </c>
      <c r="J2" s="29" t="s">
        <v>3</v>
      </c>
      <c r="K2" s="30" t="s">
        <v>10</v>
      </c>
      <c r="L2" s="28" t="s">
        <v>1</v>
      </c>
      <c r="M2" s="29" t="s">
        <v>2</v>
      </c>
      <c r="N2" s="30" t="s">
        <v>3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s="14" customFormat="1" ht="15.7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41" t="s">
        <v>7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14" ht="15.75" thickTop="1">
      <c r="A4" s="23" t="s">
        <v>20</v>
      </c>
      <c r="B4" s="45">
        <v>1452.98</v>
      </c>
      <c r="C4" s="5">
        <v>673.4</v>
      </c>
      <c r="D4" s="6">
        <v>1196.18</v>
      </c>
      <c r="E4" s="6">
        <f>SUM(B4:D4)</f>
        <v>3322.5600000000004</v>
      </c>
      <c r="F4" s="52">
        <f>IF(E$18=0,"0.00%",E4/E$18)</f>
        <v>0.005577246881955645</v>
      </c>
      <c r="G4" s="45">
        <v>1533.98</v>
      </c>
      <c r="H4" s="5">
        <v>665.75</v>
      </c>
      <c r="I4" s="6">
        <v>1499.23</v>
      </c>
      <c r="J4" s="6">
        <f>SUM(G4:I4)</f>
        <v>3698.96</v>
      </c>
      <c r="K4" s="7">
        <f>IF(J$18=0,"0.00%",J4/J$18)</f>
        <v>0.006019336518088774</v>
      </c>
      <c r="L4" s="48">
        <f>IF((G4+H4)=0,"0.00%",(B4+C4)/(G4+H4)-1)</f>
        <v>-0.033345001431993926</v>
      </c>
      <c r="M4" s="49">
        <f>IF(I4=0,"0.00%",D4/I4-1)</f>
        <v>-0.20213709704314875</v>
      </c>
      <c r="N4" s="51">
        <f>IF(J4=0,"0.00%",E4/J4-1)</f>
        <v>-0.10175833207171736</v>
      </c>
    </row>
    <row r="5" spans="1:14" ht="15">
      <c r="A5" s="24" t="s">
        <v>21</v>
      </c>
      <c r="B5" s="46">
        <v>73377.33</v>
      </c>
      <c r="C5" s="2">
        <v>0</v>
      </c>
      <c r="D5" s="3">
        <v>85943.61</v>
      </c>
      <c r="E5" s="6">
        <f aca="true" t="shared" si="0" ref="E5:E17">SUM(B5:D5)</f>
        <v>159320.94</v>
      </c>
      <c r="F5" s="52">
        <f aca="true" t="shared" si="1" ref="F5:F17">IF(E$18=0,"0.00%",E5/E$18)</f>
        <v>0.26743601796363115</v>
      </c>
      <c r="G5" s="46">
        <v>72956.32</v>
      </c>
      <c r="H5" s="2">
        <v>0</v>
      </c>
      <c r="I5" s="3">
        <v>86655.09</v>
      </c>
      <c r="J5" s="6">
        <f aca="true" t="shared" si="2" ref="J5:J17">SUM(G5:I5)</f>
        <v>159611.41</v>
      </c>
      <c r="K5" s="7">
        <f aca="true" t="shared" si="3" ref="K5:K17">IF(J$18=0,"0.00%",J5/J$18)</f>
        <v>0.25973646346990503</v>
      </c>
      <c r="L5" s="48">
        <f aca="true" t="shared" si="4" ref="L5:L10">IF((G5+H5)=0,"0.00%",(B5+C5)/(G5+H5)-1)</f>
        <v>0.005770713215798029</v>
      </c>
      <c r="M5" s="49">
        <f aca="true" t="shared" si="5" ref="M5:M17">IF(I5=0,"0.00%",D5/I5-1)</f>
        <v>-0.008210481346219822</v>
      </c>
      <c r="N5" s="51">
        <f aca="true" t="shared" si="6" ref="N5:N16">IF(J5=0,"0.00%",E5/J5-1)</f>
        <v>-0.0018198573648338101</v>
      </c>
    </row>
    <row r="6" spans="1:14" ht="15">
      <c r="A6" s="24" t="s">
        <v>22</v>
      </c>
      <c r="B6" s="46">
        <v>0</v>
      </c>
      <c r="C6" s="2">
        <v>0</v>
      </c>
      <c r="D6" s="3">
        <v>9911.65</v>
      </c>
      <c r="E6" s="6">
        <f t="shared" si="0"/>
        <v>9911.65</v>
      </c>
      <c r="F6" s="52">
        <f t="shared" si="1"/>
        <v>0.016637688727227096</v>
      </c>
      <c r="G6" s="46">
        <v>0</v>
      </c>
      <c r="H6" s="2">
        <v>0</v>
      </c>
      <c r="I6" s="3">
        <v>11251</v>
      </c>
      <c r="J6" s="6">
        <f t="shared" si="2"/>
        <v>11251</v>
      </c>
      <c r="K6" s="7">
        <f t="shared" si="3"/>
        <v>0.01830880981816965</v>
      </c>
      <c r="L6" s="48" t="str">
        <f t="shared" si="4"/>
        <v>0.00%</v>
      </c>
      <c r="M6" s="49">
        <f t="shared" si="5"/>
        <v>-0.11904275175539958</v>
      </c>
      <c r="N6" s="51">
        <f t="shared" si="6"/>
        <v>-0.11904275175539958</v>
      </c>
    </row>
    <row r="7" spans="1:14" ht="15">
      <c r="A7" s="24" t="s">
        <v>15</v>
      </c>
      <c r="B7" s="46">
        <v>396.42</v>
      </c>
      <c r="C7" s="2">
        <v>414</v>
      </c>
      <c r="D7" s="3">
        <v>4562.75</v>
      </c>
      <c r="E7" s="6">
        <f t="shared" si="0"/>
        <v>5373.17</v>
      </c>
      <c r="F7" s="52">
        <f t="shared" si="1"/>
        <v>0.009019399387435473</v>
      </c>
      <c r="G7" s="46">
        <v>614.36</v>
      </c>
      <c r="H7" s="2">
        <v>722.05</v>
      </c>
      <c r="I7" s="3">
        <v>4374.25</v>
      </c>
      <c r="J7" s="6">
        <f t="shared" si="2"/>
        <v>5710.66</v>
      </c>
      <c r="K7" s="7">
        <f t="shared" si="3"/>
        <v>0.009292986212445887</v>
      </c>
      <c r="L7" s="48">
        <f t="shared" si="4"/>
        <v>-0.3935843042180168</v>
      </c>
      <c r="M7" s="49">
        <f t="shared" si="5"/>
        <v>0.04309310167457281</v>
      </c>
      <c r="N7" s="51">
        <f t="shared" si="6"/>
        <v>-0.05909824783825335</v>
      </c>
    </row>
    <row r="8" spans="1:14" ht="15">
      <c r="A8" s="24" t="s">
        <v>16</v>
      </c>
      <c r="B8" s="46">
        <v>17.9</v>
      </c>
      <c r="C8" s="2">
        <v>19.9</v>
      </c>
      <c r="D8" s="3">
        <v>272.05</v>
      </c>
      <c r="E8" s="6">
        <f t="shared" si="0"/>
        <v>309.85</v>
      </c>
      <c r="F8" s="52">
        <f t="shared" si="1"/>
        <v>0.000520113992335415</v>
      </c>
      <c r="G8" s="46">
        <v>132.38</v>
      </c>
      <c r="H8" s="2">
        <v>7.5</v>
      </c>
      <c r="I8" s="3">
        <v>160.67</v>
      </c>
      <c r="J8" s="6">
        <f t="shared" si="2"/>
        <v>300.54999999999995</v>
      </c>
      <c r="K8" s="7">
        <f t="shared" si="3"/>
        <v>0.0004890865514932794</v>
      </c>
      <c r="L8" s="48">
        <f t="shared" si="4"/>
        <v>-0.7297683728910495</v>
      </c>
      <c r="M8" s="49">
        <f t="shared" si="5"/>
        <v>0.6932221323209065</v>
      </c>
      <c r="N8" s="51">
        <f t="shared" si="6"/>
        <v>0.030943270670437784</v>
      </c>
    </row>
    <row r="9" spans="1:14" ht="15">
      <c r="A9" s="24" t="s">
        <v>23</v>
      </c>
      <c r="B9" s="46">
        <v>0</v>
      </c>
      <c r="C9" s="2">
        <v>30</v>
      </c>
      <c r="D9" s="3">
        <v>118.45</v>
      </c>
      <c r="E9" s="6">
        <f t="shared" si="0"/>
        <v>148.45</v>
      </c>
      <c r="F9" s="52">
        <f t="shared" si="1"/>
        <v>0.00024918806571628963</v>
      </c>
      <c r="G9" s="46">
        <v>74.48</v>
      </c>
      <c r="H9" s="2">
        <v>15</v>
      </c>
      <c r="I9" s="3">
        <v>147.77</v>
      </c>
      <c r="J9" s="6">
        <f t="shared" si="2"/>
        <v>237.25</v>
      </c>
      <c r="K9" s="7">
        <f t="shared" si="3"/>
        <v>0.0003860781378864767</v>
      </c>
      <c r="L9" s="48">
        <f t="shared" si="4"/>
        <v>-0.6647295485024587</v>
      </c>
      <c r="M9" s="49">
        <f t="shared" si="5"/>
        <v>-0.19841645800906815</v>
      </c>
      <c r="N9" s="51">
        <f t="shared" si="6"/>
        <v>-0.3742887249736565</v>
      </c>
    </row>
    <row r="10" spans="1:14" ht="15">
      <c r="A10" s="24" t="s">
        <v>13</v>
      </c>
      <c r="B10" s="46">
        <v>3124.63</v>
      </c>
      <c r="C10" s="2">
        <v>2304.65</v>
      </c>
      <c r="D10" s="3">
        <v>5941.47</v>
      </c>
      <c r="E10" s="6">
        <f t="shared" si="0"/>
        <v>11370.75</v>
      </c>
      <c r="F10" s="52">
        <f t="shared" si="1"/>
        <v>0.01908693296223308</v>
      </c>
      <c r="G10" s="46">
        <v>2132.42</v>
      </c>
      <c r="H10" s="2">
        <v>1814</v>
      </c>
      <c r="I10" s="3">
        <v>6899.08</v>
      </c>
      <c r="J10" s="6">
        <f t="shared" si="2"/>
        <v>10845.5</v>
      </c>
      <c r="K10" s="7">
        <f t="shared" si="3"/>
        <v>0.01764893759514345</v>
      </c>
      <c r="L10" s="48">
        <f t="shared" si="4"/>
        <v>0.3757481464213137</v>
      </c>
      <c r="M10" s="49">
        <f t="shared" si="5"/>
        <v>-0.13880256497967836</v>
      </c>
      <c r="N10" s="51">
        <f t="shared" si="6"/>
        <v>0.0484302245170809</v>
      </c>
    </row>
    <row r="11" spans="1:14" ht="15">
      <c r="A11" s="24" t="s">
        <v>28</v>
      </c>
      <c r="B11" s="46">
        <v>1157.83</v>
      </c>
      <c r="C11" s="2">
        <v>501.05</v>
      </c>
      <c r="D11" s="3">
        <v>430.95</v>
      </c>
      <c r="E11" s="6">
        <f t="shared" si="0"/>
        <v>2089.83</v>
      </c>
      <c r="F11" s="52">
        <f t="shared" si="1"/>
        <v>0.003507987169928418</v>
      </c>
      <c r="G11" s="46">
        <v>1811.21</v>
      </c>
      <c r="H11" s="2">
        <v>290.25</v>
      </c>
      <c r="I11" s="3">
        <v>362.65</v>
      </c>
      <c r="J11" s="6">
        <f t="shared" si="2"/>
        <v>2464.11</v>
      </c>
      <c r="K11" s="7">
        <f t="shared" si="3"/>
        <v>0.004009858800199983</v>
      </c>
      <c r="L11" s="48">
        <f aca="true" t="shared" si="7" ref="L5:L17">IF((G11+H11)=0,"0.00%",(B11+C11)/(G11+H11)-1)</f>
        <v>-0.21060595966613693</v>
      </c>
      <c r="M11" s="49">
        <f t="shared" si="5"/>
        <v>0.18833586102302502</v>
      </c>
      <c r="N11" s="51">
        <f t="shared" si="6"/>
        <v>-0.15189256973105913</v>
      </c>
    </row>
    <row r="12" spans="1:14" ht="15">
      <c r="A12" s="24" t="s">
        <v>24</v>
      </c>
      <c r="B12" s="46">
        <v>975.4</v>
      </c>
      <c r="C12" s="2">
        <v>951.85</v>
      </c>
      <c r="D12" s="3">
        <v>2035.08</v>
      </c>
      <c r="E12" s="6">
        <f t="shared" si="0"/>
        <v>3962.33</v>
      </c>
      <c r="F12" s="52">
        <f t="shared" si="1"/>
        <v>0.006651164354527625</v>
      </c>
      <c r="G12" s="46">
        <v>747.63</v>
      </c>
      <c r="H12" s="2">
        <v>553</v>
      </c>
      <c r="I12" s="3">
        <v>1936.38</v>
      </c>
      <c r="J12" s="6">
        <f t="shared" si="2"/>
        <v>3237.01</v>
      </c>
      <c r="K12" s="7">
        <f t="shared" si="3"/>
        <v>0.005267602921474832</v>
      </c>
      <c r="L12" s="48">
        <f t="shared" si="7"/>
        <v>0.48178190569185686</v>
      </c>
      <c r="M12" s="49">
        <f t="shared" si="5"/>
        <v>0.05097140024168789</v>
      </c>
      <c r="N12" s="51">
        <f t="shared" si="6"/>
        <v>0.22407097908254836</v>
      </c>
    </row>
    <row r="13" spans="1:14" ht="15">
      <c r="A13" s="24" t="s">
        <v>25</v>
      </c>
      <c r="B13" s="46">
        <v>124.16</v>
      </c>
      <c r="C13" s="2">
        <v>179.2</v>
      </c>
      <c r="D13" s="3">
        <v>1122.1</v>
      </c>
      <c r="E13" s="6">
        <f t="shared" si="0"/>
        <v>1425.46</v>
      </c>
      <c r="F13" s="52">
        <f t="shared" si="1"/>
        <v>0.0023927761546375364</v>
      </c>
      <c r="G13" s="46">
        <v>58.68</v>
      </c>
      <c r="H13" s="2">
        <v>584.8</v>
      </c>
      <c r="I13" s="3">
        <v>1129.35</v>
      </c>
      <c r="J13" s="6">
        <f t="shared" si="2"/>
        <v>1772.83</v>
      </c>
      <c r="K13" s="7">
        <f t="shared" si="3"/>
        <v>0.002884935322188756</v>
      </c>
      <c r="L13" s="48">
        <f t="shared" si="7"/>
        <v>-0.5285634363150369</v>
      </c>
      <c r="M13" s="49">
        <f t="shared" si="5"/>
        <v>-0.006419621906406325</v>
      </c>
      <c r="N13" s="51">
        <f t="shared" si="6"/>
        <v>-0.19594095316527804</v>
      </c>
    </row>
    <row r="14" spans="1:14" ht="15">
      <c r="A14" s="24" t="s">
        <v>26</v>
      </c>
      <c r="B14" s="46">
        <v>6419.37</v>
      </c>
      <c r="C14" s="2">
        <v>24622.98</v>
      </c>
      <c r="D14" s="3">
        <v>3816.88</v>
      </c>
      <c r="E14" s="6">
        <f t="shared" si="0"/>
        <v>34859.229999999996</v>
      </c>
      <c r="F14" s="52">
        <f t="shared" si="1"/>
        <v>0.05851467898995793</v>
      </c>
      <c r="G14" s="46">
        <v>16878.58</v>
      </c>
      <c r="H14" s="2">
        <v>20251.7</v>
      </c>
      <c r="I14" s="3">
        <v>2759.25</v>
      </c>
      <c r="J14" s="6">
        <f t="shared" si="2"/>
        <v>39889.53</v>
      </c>
      <c r="K14" s="7">
        <f t="shared" si="3"/>
        <v>0.06491243609511801</v>
      </c>
      <c r="L14" s="48">
        <f t="shared" si="7"/>
        <v>-0.16396132752028802</v>
      </c>
      <c r="M14" s="49">
        <f t="shared" si="5"/>
        <v>0.38330343390414057</v>
      </c>
      <c r="N14" s="51">
        <f t="shared" si="6"/>
        <v>-0.12610577261752653</v>
      </c>
    </row>
    <row r="15" spans="1:14" ht="15">
      <c r="A15" s="24" t="s">
        <v>14</v>
      </c>
      <c r="B15" s="46">
        <v>645.43</v>
      </c>
      <c r="C15" s="2">
        <v>432.7</v>
      </c>
      <c r="D15" s="3">
        <v>898.24</v>
      </c>
      <c r="E15" s="6">
        <f t="shared" si="0"/>
        <v>1976.37</v>
      </c>
      <c r="F15" s="52">
        <f t="shared" si="1"/>
        <v>0.003317533293632222</v>
      </c>
      <c r="G15" s="46">
        <v>787.45</v>
      </c>
      <c r="H15" s="2">
        <v>474.88</v>
      </c>
      <c r="I15" s="3">
        <v>1021.31</v>
      </c>
      <c r="J15" s="6">
        <f t="shared" si="2"/>
        <v>2283.64</v>
      </c>
      <c r="K15" s="7">
        <f t="shared" si="3"/>
        <v>0.0037161790465882975</v>
      </c>
      <c r="L15" s="48">
        <f t="shared" si="7"/>
        <v>-0.14592063881869244</v>
      </c>
      <c r="M15" s="49">
        <f t="shared" si="5"/>
        <v>-0.12050210024380448</v>
      </c>
      <c r="N15" s="51">
        <f t="shared" si="6"/>
        <v>-0.13455273160393055</v>
      </c>
    </row>
    <row r="16" spans="1:14" ht="15">
      <c r="A16" s="24" t="s">
        <v>27</v>
      </c>
      <c r="B16" s="46">
        <v>191410.45</v>
      </c>
      <c r="C16" s="2">
        <v>15748.01</v>
      </c>
      <c r="D16" s="15">
        <v>154295.79</v>
      </c>
      <c r="E16" s="6">
        <f t="shared" si="0"/>
        <v>361454.25</v>
      </c>
      <c r="F16" s="52">
        <f t="shared" si="1"/>
        <v>0.6067368501342687</v>
      </c>
      <c r="G16" s="46">
        <v>192381.9</v>
      </c>
      <c r="H16" s="2">
        <v>7574.67</v>
      </c>
      <c r="I16" s="15">
        <v>173191.04</v>
      </c>
      <c r="J16" s="6">
        <f t="shared" si="2"/>
        <v>373147.61</v>
      </c>
      <c r="K16" s="7">
        <f t="shared" si="3"/>
        <v>0.6072250133849915</v>
      </c>
      <c r="L16" s="48">
        <f t="shared" si="7"/>
        <v>0.0360172711504303</v>
      </c>
      <c r="M16" s="49">
        <f t="shared" si="5"/>
        <v>-0.10910062090971906</v>
      </c>
      <c r="N16" s="51">
        <f t="shared" si="6"/>
        <v>-0.03133708936257151</v>
      </c>
    </row>
    <row r="17" spans="1:14" ht="15.75" thickBot="1">
      <c r="A17" s="25" t="s">
        <v>9</v>
      </c>
      <c r="B17" s="47">
        <v>28.85</v>
      </c>
      <c r="C17" s="2">
        <v>0</v>
      </c>
      <c r="D17" s="39">
        <v>181.1</v>
      </c>
      <c r="E17" s="6">
        <f t="shared" si="0"/>
        <v>209.95</v>
      </c>
      <c r="F17" s="52">
        <f t="shared" si="1"/>
        <v>0.00035242192251354</v>
      </c>
      <c r="G17" s="47">
        <v>0</v>
      </c>
      <c r="H17" s="2">
        <v>0</v>
      </c>
      <c r="I17" s="39">
        <v>62.85</v>
      </c>
      <c r="J17" s="6">
        <f t="shared" si="2"/>
        <v>62.85</v>
      </c>
      <c r="K17" s="7">
        <f t="shared" si="3"/>
        <v>0.00010227612630628055</v>
      </c>
      <c r="L17" s="48" t="str">
        <f t="shared" si="7"/>
        <v>0.00%</v>
      </c>
      <c r="M17" s="49">
        <f t="shared" si="5"/>
        <v>1.8814638027048525</v>
      </c>
      <c r="N17" s="51">
        <f>IF(J17=0,"0.00%",E17/J17-1)</f>
        <v>2.3404932378679395</v>
      </c>
    </row>
    <row r="18" spans="1:40" s="21" customFormat="1" ht="16.5" thickBot="1" thickTop="1">
      <c r="A18" s="16" t="s">
        <v>8</v>
      </c>
      <c r="B18" s="17">
        <f>SUM(B4:B17)</f>
        <v>279130.75</v>
      </c>
      <c r="C18" s="17">
        <f>SUM(C4:C17)</f>
        <v>45877.74</v>
      </c>
      <c r="D18" s="18">
        <f>SUM(D4:D17)</f>
        <v>270726.3</v>
      </c>
      <c r="E18" s="18">
        <f>SUM(E4:E17)</f>
        <v>595734.7899999999</v>
      </c>
      <c r="F18" s="53">
        <f>IF(E$18=0,"0.00%",E18/E$18)</f>
        <v>1</v>
      </c>
      <c r="G18" s="17">
        <f>SUM(G4:G17)</f>
        <v>290109.39</v>
      </c>
      <c r="H18" s="17">
        <f>SUM(H4:H17)</f>
        <v>32953.600000000006</v>
      </c>
      <c r="I18" s="18">
        <f>SUM(I4:I17)</f>
        <v>291449.92</v>
      </c>
      <c r="J18" s="18">
        <f>SUM(J4:J17)</f>
        <v>614512.9099999999</v>
      </c>
      <c r="K18" s="19">
        <f>IF(J$18=0,"0.00%",J18/J$18)</f>
        <v>1</v>
      </c>
      <c r="L18" s="20">
        <f>IF((G18+H18)=0,"0.00%",(B18+C18)/(G18+H18)-1)</f>
        <v>0.006022045422163558</v>
      </c>
      <c r="M18" s="50">
        <f>IF(I18=0,"0.00%",D18/I18-1)</f>
        <v>-0.07110525197605133</v>
      </c>
      <c r="N18" s="19">
        <f>IF(J18=0,"0.00%",E18/J18-1)</f>
        <v>-0.03055773067485268</v>
      </c>
      <c r="O18" s="38"/>
      <c r="P18" s="36"/>
      <c r="AG18" s="36"/>
      <c r="AH18" s="36"/>
      <c r="AI18" s="36"/>
      <c r="AJ18" s="36"/>
      <c r="AK18" s="36"/>
      <c r="AL18" s="36"/>
      <c r="AM18" s="36"/>
      <c r="AN18" s="36"/>
    </row>
    <row r="19" spans="1:7" ht="15" thickTop="1">
      <c r="A19" s="35"/>
      <c r="B19" s="35"/>
      <c r="C19" s="35"/>
      <c r="F19" s="4"/>
      <c r="G19" s="4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  <row r="55" ht="14.25">
      <c r="A55" s="36"/>
    </row>
    <row r="56" ht="14.25">
      <c r="A56" s="36"/>
    </row>
    <row r="57" ht="14.25">
      <c r="A57" s="36"/>
    </row>
    <row r="58" ht="14.25">
      <c r="A58" s="36"/>
    </row>
    <row r="59" ht="14.25">
      <c r="A59" s="36"/>
    </row>
    <row r="60" ht="14.25">
      <c r="A60" s="36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&amp;C&amp;"Arial,Bold"&amp;14Prairie Land Border Sales Jan 08 - 09</oddHeader>
    <oddFooter>&amp;LStatistics and Reference Materials/Prairie Land Border (Jan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2007-07-18T14:50:34Z</cp:lastPrinted>
  <dcterms:created xsi:type="dcterms:W3CDTF">2006-01-31T19:56:50Z</dcterms:created>
  <dcterms:modified xsi:type="dcterms:W3CDTF">2009-02-26T20:42:51Z</dcterms:modified>
  <cp:category/>
  <cp:version/>
  <cp:contentType/>
  <cp:contentStatus/>
</cp:coreProperties>
</file>