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<sst xmlns="http://schemas.openxmlformats.org/spreadsheetml/2006/main" count="45" uniqueCount="31">
  <si>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</si>
  <si>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</si>
  <si>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</si>
  <si>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</si>
  <si>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</si>
  <si>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</si>
  <si>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</si>
  <si>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</si>
  <si>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</si>
  <si>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</si>
  <si>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</si>
  <si>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</si>
  <si>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</si>
  <si>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</si>
  <si>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</si>
  <si>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</si>
  <si>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</si>
  <si>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</si>
  <si>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</si>
  <si>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</si>
  <si>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</si>
  <si>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</si>
  <si>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</si>
  <si>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</si>
  <si>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</si>
  <si>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</si>
  <si>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</si>
  <si>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</si>
  <si>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Land Border</t>
  </si>
  <si>
    <t>Jan 13</t>
  </si>
  <si>
    <t>Jan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</si>
</sst>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Layout" zoomScaleNormal="75" workbookViewId="0" topLeftCell="C1">
      <selection activeCell="D18" sqref="D18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5" thickBot="1" thickTop="1">
      <c r="A1" s="1" t="s">
        <v>28</v>
      </c>
      <c r="B1" s="2"/>
      <c r="C1" s="4"/>
      <c r="D1" s="4" t="s">
        <v>30</v>
      </c>
      <c r="E1" s="5"/>
      <c r="F1" s="6"/>
      <c r="G1" s="5"/>
      <c r="H1" s="7"/>
      <c r="I1" s="4" t="s">
        <v>29</v>
      </c>
      <c r="J1" s="5"/>
      <c r="K1" s="6"/>
      <c r="L1" s="7"/>
      <c r="M1" s="3" t="s">
        <v>0</v>
      </c>
      <c r="N1" s="6"/>
    </row>
    <row r="2" spans="1:14" ht="14.25" thickTop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9" t="s">
        <v>2</v>
      </c>
      <c r="H2" s="9" t="s">
        <v>3</v>
      </c>
      <c r="I2" s="10" t="s">
        <v>4</v>
      </c>
      <c r="J2" s="10" t="s">
        <v>5</v>
      </c>
      <c r="K2" s="11" t="s">
        <v>6</v>
      </c>
      <c r="L2" s="9" t="s">
        <v>7</v>
      </c>
      <c r="M2" s="10" t="s">
        <v>4</v>
      </c>
      <c r="N2" s="11" t="s">
        <v>5</v>
      </c>
    </row>
    <row r="3" spans="1:14" ht="14.25" thickBot="1">
      <c r="A3" s="12" t="s">
        <v>8</v>
      </c>
      <c r="B3" s="13" t="s">
        <v>9</v>
      </c>
      <c r="C3" s="13" t="s">
        <v>9</v>
      </c>
      <c r="D3" s="14" t="s">
        <v>10</v>
      </c>
      <c r="E3" s="14"/>
      <c r="F3" s="15" t="s">
        <v>11</v>
      </c>
      <c r="G3" s="13" t="s">
        <v>9</v>
      </c>
      <c r="H3" s="13" t="s">
        <v>9</v>
      </c>
      <c r="I3" s="14" t="s">
        <v>10</v>
      </c>
      <c r="J3" s="14"/>
      <c r="K3" s="15" t="s">
        <v>11</v>
      </c>
      <c r="L3" s="16" t="s">
        <v>12</v>
      </c>
      <c r="M3" s="17" t="s">
        <v>12</v>
      </c>
      <c r="N3" s="18" t="s">
        <v>12</v>
      </c>
    </row>
    <row r="4" spans="1:14" ht="14.25" thickTop="1">
      <c r="A4" s="19" t="s">
        <v>13</v>
      </c>
      <c r="B4" s="20">
        <v>46062</v>
      </c>
      <c r="C4" s="21">
        <v>33046.1</v>
      </c>
      <c r="D4" s="22">
        <v>21976.18</v>
      </c>
      <c r="E4" s="22">
        <f>SUM(B4:D4)</f>
        <v>101084.28</v>
      </c>
      <c r="F4" s="35">
        <f>IF(E$18=0,"0.00%",E4/E$18)</f>
        <v>0.014781078214026</v>
      </c>
      <c r="G4" s="20">
        <v>54787.63</v>
      </c>
      <c r="H4" s="21">
        <v>31984.22</v>
      </c>
      <c r="I4" s="22">
        <v>13776.99</v>
      </c>
      <c r="J4" s="22">
        <f>SUM(G4:I4)</f>
        <v>100548.84000000001</v>
      </c>
      <c r="K4" s="23">
        <f>IF(J$18=0,"0.00%",J4/J$18)</f>
        <v>0.014060771804318703</v>
      </c>
      <c r="L4" s="37">
        <f>IF((G4+H4)=0,"0.00%",(B4+C4)/(G4+H4)-1)</f>
        <v>-0.08832069386557972</v>
      </c>
      <c r="M4" s="38">
        <f>IF(I4=0,"0.00%",D4/I4-1)</f>
        <v>0.5951365283708561</v>
      </c>
      <c r="N4" s="39">
        <f>IF(J4=0,"0.00%",E4/J4-1)</f>
        <v>0.005325173318757148</v>
      </c>
    </row>
    <row r="5" spans="1:14" ht="13.5">
      <c r="A5" s="24" t="s">
        <v>14</v>
      </c>
      <c r="B5" s="25">
        <v>1693465.63</v>
      </c>
      <c r="C5" s="26">
        <v>0</v>
      </c>
      <c r="D5" s="26">
        <v>805746.43</v>
      </c>
      <c r="E5" s="22">
        <f aca="true" t="shared" si="0" ref="E5:E17">SUM(B5:D5)</f>
        <v>2499212.06</v>
      </c>
      <c r="F5" s="35">
        <f aca="true" t="shared" si="1" ref="F5:F17">IF(E$18=0,"0.00%",E5/E$18)</f>
        <v>0.3654480096440024</v>
      </c>
      <c r="G5" s="25">
        <v>1781862.01</v>
      </c>
      <c r="H5" s="26">
        <v>0</v>
      </c>
      <c r="I5" s="26">
        <v>825450.32</v>
      </c>
      <c r="J5" s="22">
        <f aca="true" t="shared" si="2" ref="J5:J17">SUM(G5:I5)</f>
        <v>2607312.33</v>
      </c>
      <c r="K5" s="23">
        <f aca="true" t="shared" si="3" ref="K5:K17">IF(J$18=0,"0.00%",J5/J$18)</f>
        <v>0.36460712719029376</v>
      </c>
      <c r="L5" s="37">
        <f aca="true" t="shared" si="4" ref="L5:L17">IF((G5+H5)=0,"0.00%",(B5+C5)/(G5+H5)-1)</f>
        <v>-0.04960899301063171</v>
      </c>
      <c r="M5" s="38">
        <f aca="true" t="shared" si="5" ref="M5:M17">IF(I5=0,"0.00%",D5/I5-1)</f>
        <v>-0.02387047351317262</v>
      </c>
      <c r="N5" s="39">
        <f aca="true" t="shared" si="6" ref="N5:N17">IF(J5=0,"0.00%",E5/J5-1)</f>
        <v>-0.04146042219652302</v>
      </c>
    </row>
    <row r="6" spans="1:14" ht="13.5">
      <c r="A6" s="24" t="s">
        <v>15</v>
      </c>
      <c r="B6" s="25">
        <v>2167.24</v>
      </c>
      <c r="C6" s="26">
        <v>0</v>
      </c>
      <c r="D6" s="26">
        <v>283540.74</v>
      </c>
      <c r="E6" s="22">
        <f t="shared" si="0"/>
        <v>285707.98</v>
      </c>
      <c r="F6" s="35">
        <f t="shared" si="1"/>
        <v>0.04177773239074736</v>
      </c>
      <c r="G6" s="25">
        <v>1190</v>
      </c>
      <c r="H6" s="26">
        <v>0</v>
      </c>
      <c r="I6" s="26">
        <v>273899.62</v>
      </c>
      <c r="J6" s="22">
        <f t="shared" si="2"/>
        <v>275089.62</v>
      </c>
      <c r="K6" s="23">
        <f t="shared" si="3"/>
        <v>0.038468592701385175</v>
      </c>
      <c r="L6" s="37">
        <f t="shared" si="4"/>
        <v>0.8212100840336132</v>
      </c>
      <c r="M6" s="38">
        <f t="shared" si="5"/>
        <v>0.03519946467979773</v>
      </c>
      <c r="N6" s="39">
        <f t="shared" si="6"/>
        <v>0.03859963891040308</v>
      </c>
    </row>
    <row r="7" spans="1:14" ht="13.5">
      <c r="A7" s="24" t="s">
        <v>16</v>
      </c>
      <c r="B7" s="25">
        <v>26486.33</v>
      </c>
      <c r="C7" s="26">
        <v>45991.08</v>
      </c>
      <c r="D7" s="26">
        <v>20323.42</v>
      </c>
      <c r="E7" s="22">
        <f t="shared" si="0"/>
        <v>92800.83</v>
      </c>
      <c r="F7" s="35">
        <f t="shared" si="1"/>
        <v>0.013569828330938604</v>
      </c>
      <c r="G7" s="25">
        <v>29493.46</v>
      </c>
      <c r="H7" s="26">
        <v>39159.43</v>
      </c>
      <c r="I7" s="26">
        <v>22908.38</v>
      </c>
      <c r="J7" s="22">
        <f t="shared" si="2"/>
        <v>91561.27</v>
      </c>
      <c r="K7" s="23">
        <f t="shared" si="3"/>
        <v>0.012803948047372917</v>
      </c>
      <c r="L7" s="37">
        <f t="shared" si="4"/>
        <v>0.05570806997345645</v>
      </c>
      <c r="M7" s="38">
        <f t="shared" si="5"/>
        <v>-0.1128390571485196</v>
      </c>
      <c r="N7" s="39">
        <f t="shared" si="6"/>
        <v>0.013538038517814321</v>
      </c>
    </row>
    <row r="8" spans="1:14" ht="13.5">
      <c r="A8" s="24" t="s">
        <v>17</v>
      </c>
      <c r="B8" s="25">
        <v>266.3</v>
      </c>
      <c r="C8" s="26">
        <v>2267.43</v>
      </c>
      <c r="D8" s="26">
        <v>1974.43</v>
      </c>
      <c r="E8" s="22">
        <f t="shared" si="0"/>
        <v>4508.16</v>
      </c>
      <c r="F8" s="35">
        <f t="shared" si="1"/>
        <v>0.0006592070058899707</v>
      </c>
      <c r="G8" s="25">
        <v>323.36</v>
      </c>
      <c r="H8" s="26">
        <v>3196.7</v>
      </c>
      <c r="I8" s="26">
        <v>2244.23</v>
      </c>
      <c r="J8" s="22">
        <f t="shared" si="2"/>
        <v>5764.29</v>
      </c>
      <c r="K8" s="23">
        <f t="shared" si="3"/>
        <v>0.0008060795758948213</v>
      </c>
      <c r="L8" s="37">
        <f t="shared" si="4"/>
        <v>-0.2802026101827809</v>
      </c>
      <c r="M8" s="38">
        <f t="shared" si="5"/>
        <v>-0.1202194071017676</v>
      </c>
      <c r="N8" s="39">
        <f t="shared" si="6"/>
        <v>-0.21791582311091218</v>
      </c>
    </row>
    <row r="9" spans="1:14" ht="13.5">
      <c r="A9" s="24" t="s">
        <v>18</v>
      </c>
      <c r="B9" s="25">
        <v>1138.52</v>
      </c>
      <c r="C9" s="26">
        <v>1452.51</v>
      </c>
      <c r="D9" s="26">
        <v>111.8</v>
      </c>
      <c r="E9" s="22">
        <f t="shared" si="0"/>
        <v>2702.83</v>
      </c>
      <c r="F9" s="35">
        <f t="shared" si="1"/>
        <v>0.00039522210208368594</v>
      </c>
      <c r="G9" s="25">
        <v>2692.86</v>
      </c>
      <c r="H9" s="26">
        <v>1347.07</v>
      </c>
      <c r="I9" s="26">
        <v>271.89</v>
      </c>
      <c r="J9" s="22">
        <f t="shared" si="2"/>
        <v>4311.820000000001</v>
      </c>
      <c r="K9" s="23">
        <f t="shared" si="3"/>
        <v>0.0006029658530252311</v>
      </c>
      <c r="L9" s="37">
        <f t="shared" si="4"/>
        <v>-0.35864482800444575</v>
      </c>
      <c r="M9" s="38">
        <f t="shared" si="5"/>
        <v>-0.5888042958549413</v>
      </c>
      <c r="N9" s="39">
        <f t="shared" si="6"/>
        <v>-0.3731579704162049</v>
      </c>
    </row>
    <row r="10" spans="1:14" ht="13.5">
      <c r="A10" s="24" t="s">
        <v>19</v>
      </c>
      <c r="B10" s="25">
        <v>151761.23</v>
      </c>
      <c r="C10" s="26">
        <v>23001.48</v>
      </c>
      <c r="D10" s="26">
        <v>121681.52</v>
      </c>
      <c r="E10" s="22">
        <f t="shared" si="0"/>
        <v>296444.23000000004</v>
      </c>
      <c r="F10" s="35">
        <f t="shared" si="1"/>
        <v>0.04334764366651979</v>
      </c>
      <c r="G10" s="25">
        <v>151961.65</v>
      </c>
      <c r="H10" s="26">
        <v>23801.8</v>
      </c>
      <c r="I10" s="26">
        <v>128510.8</v>
      </c>
      <c r="J10" s="22">
        <f t="shared" si="2"/>
        <v>304274.25</v>
      </c>
      <c r="K10" s="23">
        <f t="shared" si="3"/>
        <v>0.04254977775159037</v>
      </c>
      <c r="L10" s="37">
        <f t="shared" si="4"/>
        <v>-0.005693675220871941</v>
      </c>
      <c r="M10" s="38">
        <f t="shared" si="5"/>
        <v>-0.05314168147735443</v>
      </c>
      <c r="N10" s="39">
        <f t="shared" si="6"/>
        <v>-0.025733429628041038</v>
      </c>
    </row>
    <row r="11" spans="1:14" ht="13.5">
      <c r="A11" s="24" t="s">
        <v>20</v>
      </c>
      <c r="B11" s="25">
        <v>7238.13</v>
      </c>
      <c r="C11" s="26">
        <v>2161.26</v>
      </c>
      <c r="D11" s="26">
        <v>597.57</v>
      </c>
      <c r="E11" s="22">
        <f t="shared" si="0"/>
        <v>9996.96</v>
      </c>
      <c r="F11" s="35">
        <f t="shared" si="1"/>
        <v>0.0014618083807144825</v>
      </c>
      <c r="G11" s="25">
        <v>12539.39</v>
      </c>
      <c r="H11" s="26">
        <v>2499.61</v>
      </c>
      <c r="I11" s="26">
        <v>442.67</v>
      </c>
      <c r="J11" s="22">
        <f t="shared" si="2"/>
        <v>15481.67</v>
      </c>
      <c r="K11" s="23">
        <f t="shared" si="3"/>
        <v>0.002164960123058274</v>
      </c>
      <c r="L11" s="37">
        <f t="shared" si="4"/>
        <v>-0.3749990025932576</v>
      </c>
      <c r="M11" s="38">
        <f t="shared" si="5"/>
        <v>0.3499220638398808</v>
      </c>
      <c r="N11" s="39">
        <f t="shared" si="6"/>
        <v>-0.35427121234337133</v>
      </c>
    </row>
    <row r="12" spans="1:14" ht="13.5">
      <c r="A12" s="24" t="s">
        <v>21</v>
      </c>
      <c r="B12" s="25">
        <v>104644.81</v>
      </c>
      <c r="C12" s="26">
        <v>90605.91</v>
      </c>
      <c r="D12" s="26">
        <v>9417.8</v>
      </c>
      <c r="E12" s="22">
        <f t="shared" si="0"/>
        <v>204668.52</v>
      </c>
      <c r="F12" s="35">
        <f t="shared" si="1"/>
        <v>0.02992771380543982</v>
      </c>
      <c r="G12" s="25">
        <v>118195.42</v>
      </c>
      <c r="H12" s="26">
        <v>96429.73</v>
      </c>
      <c r="I12" s="26">
        <v>11981.4</v>
      </c>
      <c r="J12" s="22">
        <f t="shared" si="2"/>
        <v>226606.55</v>
      </c>
      <c r="K12" s="23">
        <f t="shared" si="3"/>
        <v>0.03168870957550515</v>
      </c>
      <c r="L12" s="37">
        <f t="shared" si="4"/>
        <v>-0.09027101437086937</v>
      </c>
      <c r="M12" s="38">
        <f t="shared" si="5"/>
        <v>-0.2139649790508622</v>
      </c>
      <c r="N12" s="39">
        <f t="shared" si="6"/>
        <v>-0.09681110276821214</v>
      </c>
    </row>
    <row r="13" spans="1:14" ht="13.5">
      <c r="A13" s="24" t="s">
        <v>22</v>
      </c>
      <c r="B13" s="25">
        <v>8107.89</v>
      </c>
      <c r="C13" s="26">
        <v>7534.54</v>
      </c>
      <c r="D13" s="26">
        <v>6760.25</v>
      </c>
      <c r="E13" s="22">
        <f t="shared" si="0"/>
        <v>22402.68</v>
      </c>
      <c r="F13" s="35">
        <f t="shared" si="1"/>
        <v>0.003275838392317737</v>
      </c>
      <c r="G13" s="25">
        <v>10190.97</v>
      </c>
      <c r="H13" s="26">
        <v>10090.85</v>
      </c>
      <c r="I13" s="26">
        <v>8338.18</v>
      </c>
      <c r="J13" s="22">
        <f t="shared" si="2"/>
        <v>28620</v>
      </c>
      <c r="K13" s="23">
        <f t="shared" si="3"/>
        <v>0.004002227067359516</v>
      </c>
      <c r="L13" s="37">
        <f t="shared" si="4"/>
        <v>-0.22874623677756722</v>
      </c>
      <c r="M13" s="38">
        <f t="shared" si="5"/>
        <v>-0.18924153712200986</v>
      </c>
      <c r="N13" s="39">
        <f t="shared" si="6"/>
        <v>-0.21723689727463313</v>
      </c>
    </row>
    <row r="14" spans="1:14" ht="13.5">
      <c r="A14" s="24" t="s">
        <v>23</v>
      </c>
      <c r="B14" s="25">
        <v>880690.83</v>
      </c>
      <c r="C14" s="26">
        <v>69222.02</v>
      </c>
      <c r="D14" s="26">
        <v>36268.76</v>
      </c>
      <c r="E14" s="22">
        <f t="shared" si="0"/>
        <v>986181.61</v>
      </c>
      <c r="F14" s="35">
        <f t="shared" si="1"/>
        <v>0.1442046924669601</v>
      </c>
      <c r="G14" s="25">
        <v>890497.16</v>
      </c>
      <c r="H14" s="26">
        <v>66504.57</v>
      </c>
      <c r="I14" s="26">
        <v>32643.92</v>
      </c>
      <c r="J14" s="22">
        <f t="shared" si="2"/>
        <v>989645.65</v>
      </c>
      <c r="K14" s="23">
        <f t="shared" si="3"/>
        <v>0.13839226441385752</v>
      </c>
      <c r="L14" s="37">
        <f t="shared" si="4"/>
        <v>-0.00740738472855218</v>
      </c>
      <c r="M14" s="38">
        <f t="shared" si="5"/>
        <v>0.11104181115503287</v>
      </c>
      <c r="N14" s="39">
        <f t="shared" si="6"/>
        <v>-0.003500283156905759</v>
      </c>
    </row>
    <row r="15" spans="1:14" ht="13.5">
      <c r="A15" s="24" t="s">
        <v>24</v>
      </c>
      <c r="B15" s="25">
        <v>10516.93</v>
      </c>
      <c r="C15" s="26">
        <v>17131.09</v>
      </c>
      <c r="D15" s="26">
        <v>13122.08</v>
      </c>
      <c r="E15" s="22">
        <f t="shared" si="0"/>
        <v>40770.1</v>
      </c>
      <c r="F15" s="35">
        <f t="shared" si="1"/>
        <v>0.005961619718651222</v>
      </c>
      <c r="G15" s="25">
        <v>9989.44</v>
      </c>
      <c r="H15" s="26">
        <v>20926.58</v>
      </c>
      <c r="I15" s="26">
        <v>19726.73</v>
      </c>
      <c r="J15" s="22">
        <f t="shared" si="2"/>
        <v>50642.75</v>
      </c>
      <c r="K15" s="23">
        <f t="shared" si="3"/>
        <v>0.007081893250018209</v>
      </c>
      <c r="L15" s="37">
        <f t="shared" si="4"/>
        <v>-0.10570571503058945</v>
      </c>
      <c r="M15" s="38">
        <f t="shared" si="5"/>
        <v>-0.3348071373207825</v>
      </c>
      <c r="N15" s="39">
        <f t="shared" si="6"/>
        <v>-0.1949469568694433</v>
      </c>
    </row>
    <row r="16" spans="1:14" ht="13.5">
      <c r="A16" s="24" t="s">
        <v>25</v>
      </c>
      <c r="B16" s="25">
        <v>866316.72</v>
      </c>
      <c r="C16" s="26">
        <v>437073.27</v>
      </c>
      <c r="D16" s="27">
        <v>968902.76</v>
      </c>
      <c r="E16" s="22">
        <f t="shared" si="0"/>
        <v>2272292.75</v>
      </c>
      <c r="F16" s="35">
        <f t="shared" si="1"/>
        <v>0.33226666760562795</v>
      </c>
      <c r="G16" s="25">
        <v>920946.58</v>
      </c>
      <c r="H16" s="26">
        <v>514153.47</v>
      </c>
      <c r="I16" s="27">
        <v>997822.04</v>
      </c>
      <c r="J16" s="22">
        <f t="shared" si="2"/>
        <v>2432922.09</v>
      </c>
      <c r="K16" s="23">
        <f t="shared" si="3"/>
        <v>0.3402203578397933</v>
      </c>
      <c r="L16" s="37">
        <f t="shared" si="4"/>
        <v>-0.09177761508683657</v>
      </c>
      <c r="M16" s="38">
        <f t="shared" si="5"/>
        <v>-0.028982402513378025</v>
      </c>
      <c r="N16" s="39">
        <f t="shared" si="6"/>
        <v>-0.06602321572903302</v>
      </c>
    </row>
    <row r="17" spans="1:14" ht="14.25" thickBot="1">
      <c r="A17" s="28" t="s">
        <v>26</v>
      </c>
      <c r="B17" s="29">
        <v>12892.49</v>
      </c>
      <c r="C17" s="30">
        <v>2492.75</v>
      </c>
      <c r="D17" s="30">
        <v>4604.04</v>
      </c>
      <c r="E17" s="22">
        <f t="shared" si="0"/>
        <v>19989.28</v>
      </c>
      <c r="F17" s="35">
        <f t="shared" si="1"/>
        <v>0.0029229382760807675</v>
      </c>
      <c r="G17" s="29">
        <v>12394.1</v>
      </c>
      <c r="H17" s="30">
        <v>3168.69</v>
      </c>
      <c r="I17" s="30">
        <v>2674.63</v>
      </c>
      <c r="J17" s="22">
        <f t="shared" si="2"/>
        <v>18237.420000000002</v>
      </c>
      <c r="K17" s="23">
        <f t="shared" si="3"/>
        <v>0.002550324806527037</v>
      </c>
      <c r="L17" s="37">
        <f t="shared" si="4"/>
        <v>-0.011408622746949648</v>
      </c>
      <c r="M17" s="38">
        <f t="shared" si="5"/>
        <v>0.7213745452642046</v>
      </c>
      <c r="N17" s="39">
        <f t="shared" si="6"/>
        <v>0.0960585433685246</v>
      </c>
    </row>
    <row r="18" spans="1:14" ht="15" thickBot="1" thickTop="1">
      <c r="A18" s="31" t="s">
        <v>27</v>
      </c>
      <c r="B18" s="32">
        <f>SUM(B4:B17)</f>
        <v>3811755.05</v>
      </c>
      <c r="C18" s="32">
        <f>SUM(C4:C17)</f>
        <v>731979.44</v>
      </c>
      <c r="D18" s="32">
        <f>SUM(D4:D17)</f>
        <v>2295027.7800000003</v>
      </c>
      <c r="E18" s="32">
        <f>SUM(E4:E17)</f>
        <v>6838762.2700000005</v>
      </c>
      <c r="F18" s="36">
        <f>IF(E$18=0,"0.00%",E18/E$18)</f>
        <v>1</v>
      </c>
      <c r="G18" s="34">
        <f>SUM(G4:G17)</f>
        <v>3997064.0300000003</v>
      </c>
      <c r="H18" s="34">
        <f>SUM(H4:H17)</f>
        <v>813262.72</v>
      </c>
      <c r="I18" s="32">
        <f>SUM(I4:I17)</f>
        <v>2340691.7999999993</v>
      </c>
      <c r="J18" s="32">
        <f>SUM(J4:J17)</f>
        <v>7151018.55</v>
      </c>
      <c r="K18" s="33">
        <f>IF(J$18=0,"0.00%",J18/J$18)</f>
        <v>1</v>
      </c>
      <c r="L18" s="40">
        <f>IF(H18=0,"0.00%",(B18+C18)/(G18+H18)-1)</f>
        <v>-0.055420821464986725</v>
      </c>
      <c r="M18" s="41">
        <f>IF(I18=0,"0.00%",D18/I18-1)</f>
        <v>-0.01950877086850955</v>
      </c>
      <c r="N18" s="36">
        <f>IF(J18=0,"0.00%",E18/J18-1)</f>
        <v>-0.043665986574737525</v>
      </c>
    </row>
    <row r="19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69" r:id="rId1"/>
  <headerFooter alignWithMargins="0">
    <oddHeader>&amp;C&amp;"Arial,Bold"&amp;14National Land Border Sales Jan 2013-2014</oddHeader>
    <oddFooter>&amp;LStatistics and Reference Materials/National Land Border (Jan 13-14)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Giles, Joanne</cp:lastModifiedBy>
  <cp:lastPrinted>2014-03-06T14:45:07Z</cp:lastPrinted>
  <dcterms:created xsi:type="dcterms:W3CDTF">2008-03-06T19:16:26Z</dcterms:created>
  <dcterms:modified xsi:type="dcterms:W3CDTF">2014-03-06T14:45:14Z</dcterms:modified>
  <cp:category/>
  <cp:version/>
  <cp:contentType/>
  <cp:contentStatus/>
</cp:coreProperties>
</file>