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85" windowWidth="12120" windowHeight="8580" activeTab="0"/>
  </bookViews>
  <sheets>
    <sheet name="Sheet1" sheetId="1" r:id="rId1"/>
  </sheets>
  <definedNames>
    <definedName name="_xlnm.Print_Area" localSheetId="0">'Sheet1'!$A$1:$N$18</definedName>
  </definedNames>
  <calcPr fullCalcOnLoad="1"/>
</workbook>
</file>

<file path=xl/sharedStrings.xml><?xml version="1.0" encoding="utf-8"?>
<sst xmlns="http://schemas.openxmlformats.org/spreadsheetml/2006/main" count="45" uniqueCount="31">
  <si>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</si>
  <si>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</si>
  <si>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</si>
  <si>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</si>
  <si>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</si>
  <si>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</si>
  <si>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</si>
  <si>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</si>
  <si>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</si>
  <si>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</si>
  <si>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</si>
  <si>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</si>
  <si>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</si>
  <si>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</si>
  <si>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</si>
  <si>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</si>
  <si>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</si>
  <si>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Atl/Que Gross Sales - Land Border</t>
  </si>
  <si>
    <t>Imported (IDP)</t>
  </si>
  <si>
    <t>Imported (IDNP)</t>
  </si>
  <si>
    <t>Jan 07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</si>
  <si>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</si>
  <si>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</si>
  <si>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</si>
  <si>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</si>
  <si>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</si>
  <si>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</si>
  <si>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</si>
  <si>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</si>
  <si>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</si>
  <si>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Jan 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</si>
</sst>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2" xfId="0" applyNumberFormat="1" applyFont="1" applyBorder="1" applyAlignment="1">
      <alignment/>
    </xf>
    <xf numFmtId="10" fontId="2" fillId="0" borderId="3" xfId="19" applyNumberFormat="1" applyFont="1" applyBorder="1" applyAlignment="1">
      <alignment/>
    </xf>
    <xf numFmtId="10" fontId="2" fillId="0" borderId="2" xfId="19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 quotePrefix="1">
      <alignment horizontal="center"/>
    </xf>
    <xf numFmtId="164" fontId="2" fillId="0" borderId="8" xfId="0" applyNumberFormat="1" applyFont="1" applyBorder="1" applyAlignment="1">
      <alignment/>
    </xf>
    <xf numFmtId="0" fontId="1" fillId="2" borderId="9" xfId="0" applyFont="1" applyFill="1" applyBorder="1" applyAlignment="1">
      <alignment/>
    </xf>
    <xf numFmtId="164" fontId="1" fillId="2" borderId="10" xfId="0" applyNumberFormat="1" applyFont="1" applyFill="1" applyBorder="1" applyAlignment="1">
      <alignment/>
    </xf>
    <xf numFmtId="164" fontId="1" fillId="2" borderId="11" xfId="0" applyNumberFormat="1" applyFont="1" applyFill="1" applyBorder="1" applyAlignment="1">
      <alignment/>
    </xf>
    <xf numFmtId="10" fontId="1" fillId="2" borderId="12" xfId="19" applyNumberFormat="1" applyFont="1" applyFill="1" applyBorder="1" applyAlignment="1">
      <alignment/>
    </xf>
    <xf numFmtId="10" fontId="1" fillId="2" borderId="11" xfId="19" applyNumberFormat="1" applyFont="1" applyFill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3" xfId="0" applyFont="1" applyBorder="1" applyAlignment="1">
      <alignment/>
    </xf>
    <xf numFmtId="17" fontId="3" fillId="0" borderId="9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7" xfId="0" applyFont="1" applyBorder="1" applyAlignment="1" quotePrefix="1">
      <alignment horizontal="center"/>
    </xf>
    <xf numFmtId="10" fontId="1" fillId="0" borderId="3" xfId="19" applyNumberFormat="1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17" fontId="3" fillId="0" borderId="20" xfId="0" applyNumberFormat="1" applyFont="1" applyBorder="1" applyAlignment="1">
      <alignment/>
    </xf>
    <xf numFmtId="164" fontId="1" fillId="2" borderId="24" xfId="0" applyNumberFormat="1" applyFont="1" applyFill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28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164" fontId="2" fillId="0" borderId="3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0" fontId="2" fillId="0" borderId="3" xfId="19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 quotePrefix="1">
      <alignment horizontal="center"/>
    </xf>
    <xf numFmtId="10" fontId="2" fillId="0" borderId="35" xfId="19" applyNumberFormat="1" applyFont="1" applyBorder="1" applyAlignment="1">
      <alignment/>
    </xf>
    <xf numFmtId="10" fontId="1" fillId="2" borderId="24" xfId="19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="85" zoomScaleNormal="85" workbookViewId="0" topLeftCell="A1">
      <pane xSplit="1" topLeftCell="B1" activePane="topRight" state="frozen"/>
      <selection pane="topLeft" activeCell="A1" sqref="A1"/>
      <selection pane="topRight" activeCell="A20" sqref="A20"/>
    </sheetView>
  </sheetViews>
  <sheetFormatPr defaultColWidth="9.140625" defaultRowHeight="12.75"/>
  <cols>
    <col min="1" max="1" width="51.28125" style="22" customWidth="1"/>
    <col min="2" max="2" width="17.7109375" style="32" bestFit="1" customWidth="1"/>
    <col min="3" max="3" width="16.00390625" style="1" bestFit="1" customWidth="1"/>
    <col min="4" max="4" width="13.00390625" style="1" bestFit="1" customWidth="1"/>
    <col min="5" max="5" width="14.57421875" style="1" bestFit="1" customWidth="1"/>
    <col min="6" max="6" width="10.7109375" style="1" bestFit="1" customWidth="1"/>
    <col min="7" max="7" width="18.140625" style="1" bestFit="1" customWidth="1"/>
    <col min="8" max="8" width="15.421875" style="1" customWidth="1"/>
    <col min="9" max="9" width="12.8515625" style="1" bestFit="1" customWidth="1"/>
    <col min="10" max="10" width="14.421875" style="1" bestFit="1" customWidth="1"/>
    <col min="11" max="11" width="9.28125" style="1" bestFit="1" customWidth="1"/>
    <col min="12" max="12" width="10.28125" style="1" bestFit="1" customWidth="1"/>
    <col min="13" max="13" width="10.57421875" style="1" bestFit="1" customWidth="1"/>
    <col min="14" max="14" width="10.00390625" style="1" bestFit="1" customWidth="1"/>
    <col min="15" max="16384" width="9.140625" style="1" customWidth="1"/>
  </cols>
  <sheetData>
    <row r="1" spans="1:14" s="46" customFormat="1" ht="16.5" thickBot="1" thickTop="1">
      <c r="A1" s="23" t="s">
        <v>17</v>
      </c>
      <c r="B1" s="36"/>
      <c r="C1" s="27"/>
      <c r="D1" s="35" t="s">
        <v>30</v>
      </c>
      <c r="E1" s="28"/>
      <c r="F1" s="29"/>
      <c r="G1" s="30"/>
      <c r="H1" s="28"/>
      <c r="I1" s="35" t="s">
        <v>20</v>
      </c>
      <c r="J1" s="28"/>
      <c r="K1" s="29"/>
      <c r="L1" s="30"/>
      <c r="M1" s="27" t="s">
        <v>12</v>
      </c>
      <c r="N1" s="29"/>
    </row>
    <row r="2" spans="1:14" s="32" customFormat="1" ht="15.75" thickTop="1">
      <c r="A2" s="18" t="s">
        <v>0</v>
      </c>
      <c r="B2" s="24" t="s">
        <v>19</v>
      </c>
      <c r="C2" s="24" t="s">
        <v>18</v>
      </c>
      <c r="D2" s="25" t="s">
        <v>2</v>
      </c>
      <c r="E2" s="25" t="s">
        <v>3</v>
      </c>
      <c r="F2" s="26" t="s">
        <v>10</v>
      </c>
      <c r="G2" s="24" t="s">
        <v>19</v>
      </c>
      <c r="H2" s="24" t="s">
        <v>18</v>
      </c>
      <c r="I2" s="25" t="s">
        <v>2</v>
      </c>
      <c r="J2" s="25" t="s">
        <v>3</v>
      </c>
      <c r="K2" s="26" t="s">
        <v>10</v>
      </c>
      <c r="L2" s="47" t="s">
        <v>1</v>
      </c>
      <c r="M2" s="48" t="s">
        <v>2</v>
      </c>
      <c r="N2" s="49" t="s">
        <v>3</v>
      </c>
    </row>
    <row r="3" spans="1:14" s="32" customFormat="1" ht="15.75" thickBot="1">
      <c r="A3" s="7" t="s">
        <v>4</v>
      </c>
      <c r="B3" s="8" t="s">
        <v>5</v>
      </c>
      <c r="C3" s="8" t="s">
        <v>5</v>
      </c>
      <c r="D3" s="9" t="s">
        <v>6</v>
      </c>
      <c r="E3" s="9"/>
      <c r="F3" s="10" t="s">
        <v>11</v>
      </c>
      <c r="G3" s="8" t="s">
        <v>5</v>
      </c>
      <c r="H3" s="8" t="s">
        <v>5</v>
      </c>
      <c r="I3" s="9" t="s">
        <v>6</v>
      </c>
      <c r="J3" s="9"/>
      <c r="K3" s="10" t="s">
        <v>11</v>
      </c>
      <c r="L3" s="50" t="s">
        <v>7</v>
      </c>
      <c r="M3" s="11" t="s">
        <v>7</v>
      </c>
      <c r="N3" s="33" t="s">
        <v>7</v>
      </c>
    </row>
    <row r="4" spans="1:14" s="32" customFormat="1" ht="15.75" thickTop="1">
      <c r="A4" s="19" t="s">
        <v>21</v>
      </c>
      <c r="B4" s="38">
        <v>7066.63</v>
      </c>
      <c r="C4" s="41">
        <v>6821.77</v>
      </c>
      <c r="D4" s="4">
        <v>7259.38</v>
      </c>
      <c r="E4" s="4">
        <f aca="true" t="shared" si="0" ref="E4:E17">SUM(B4:D4)</f>
        <v>21147.780000000002</v>
      </c>
      <c r="F4" s="45">
        <f aca="true" t="shared" si="1" ref="F4:F17">IF(E$18=0,"0.00%",E4/E$18)</f>
        <v>0.015869125030916153</v>
      </c>
      <c r="G4" s="38">
        <v>12629.5</v>
      </c>
      <c r="H4" s="41">
        <v>3020.56</v>
      </c>
      <c r="I4" s="4">
        <v>13860.96</v>
      </c>
      <c r="J4" s="4">
        <f>SUM(G4:I4)</f>
        <v>29511.019999999997</v>
      </c>
      <c r="K4" s="5">
        <f>IF(J$18=0,"0.00%",J4/J$18)</f>
        <v>0.018807717813886328</v>
      </c>
      <c r="L4" s="51">
        <f>IF((G4+H4)=0,"0.00%",(B4+C4)/(G4+H4)-1)</f>
        <v>-0.11256570262350418</v>
      </c>
      <c r="M4" s="6">
        <f>IF(I4=0,"0.00%",D4/I4-1)</f>
        <v>-0.47627148480336134</v>
      </c>
      <c r="N4" s="34">
        <f>IF(J4=0,"0.00%",E4/J4-1)</f>
        <v>-0.28339379662241415</v>
      </c>
    </row>
    <row r="5" spans="1:14" ht="15">
      <c r="A5" s="20" t="s">
        <v>22</v>
      </c>
      <c r="B5" s="39">
        <v>313682.33</v>
      </c>
      <c r="C5" s="42">
        <v>0</v>
      </c>
      <c r="D5" s="2">
        <v>93372.58</v>
      </c>
      <c r="E5" s="4">
        <f t="shared" si="0"/>
        <v>407054.91000000003</v>
      </c>
      <c r="F5" s="45">
        <f t="shared" si="1"/>
        <v>0.3054507499717853</v>
      </c>
      <c r="G5" s="39">
        <v>411986.06</v>
      </c>
      <c r="H5" s="42">
        <v>0</v>
      </c>
      <c r="I5" s="2">
        <v>106488.05</v>
      </c>
      <c r="J5" s="4">
        <f aca="true" t="shared" si="2" ref="J5:J17">SUM(G5:I5)</f>
        <v>518474.11</v>
      </c>
      <c r="K5" s="5">
        <f aca="true" t="shared" si="3" ref="K5:K17">IF(J$18=0,"0.00%",J5/J$18)</f>
        <v>0.33042960747157707</v>
      </c>
      <c r="L5" s="51">
        <f aca="true" t="shared" si="4" ref="L5:L17">IF((G5+H5)=0,"0.00%",(B5+C5)/(G5+H5)-1)</f>
        <v>-0.23860935974387087</v>
      </c>
      <c r="M5" s="6">
        <f aca="true" t="shared" si="5" ref="M5:M17">IF(I5=0,"0.00%",D5/I5-1)</f>
        <v>-0.12316377283648261</v>
      </c>
      <c r="N5" s="34">
        <f aca="true" t="shared" si="6" ref="N5:N17">IF(J5=0,"0.00%",E5/J5-1)</f>
        <v>-0.21489829067839084</v>
      </c>
    </row>
    <row r="6" spans="1:14" ht="15">
      <c r="A6" s="20" t="s">
        <v>23</v>
      </c>
      <c r="B6" s="39">
        <v>1797.95</v>
      </c>
      <c r="C6" s="42">
        <v>0</v>
      </c>
      <c r="D6" s="2">
        <v>43866.9</v>
      </c>
      <c r="E6" s="4">
        <f t="shared" si="0"/>
        <v>45664.85</v>
      </c>
      <c r="F6" s="45">
        <f t="shared" si="1"/>
        <v>0.03426653833962862</v>
      </c>
      <c r="G6" s="39">
        <v>1070.15</v>
      </c>
      <c r="H6" s="42">
        <v>0</v>
      </c>
      <c r="I6" s="2">
        <v>51142.22</v>
      </c>
      <c r="J6" s="4">
        <f t="shared" si="2"/>
        <v>52212.37</v>
      </c>
      <c r="K6" s="5">
        <f t="shared" si="3"/>
        <v>0.033275553381557944</v>
      </c>
      <c r="L6" s="51">
        <f t="shared" si="4"/>
        <v>0.680091575947297</v>
      </c>
      <c r="M6" s="6">
        <f t="shared" si="5"/>
        <v>-0.14225663258262933</v>
      </c>
      <c r="N6" s="34">
        <f t="shared" si="6"/>
        <v>-0.12540170078469914</v>
      </c>
    </row>
    <row r="7" spans="1:14" ht="15">
      <c r="A7" s="20" t="s">
        <v>15</v>
      </c>
      <c r="B7" s="39">
        <v>3722.96</v>
      </c>
      <c r="C7" s="42">
        <v>7466.98</v>
      </c>
      <c r="D7" s="2">
        <v>12699.42</v>
      </c>
      <c r="E7" s="4">
        <f t="shared" si="0"/>
        <v>23889.36</v>
      </c>
      <c r="F7" s="45">
        <f t="shared" si="1"/>
        <v>0.017926384743389947</v>
      </c>
      <c r="G7" s="39">
        <v>1610.21</v>
      </c>
      <c r="H7" s="42">
        <v>12070.22</v>
      </c>
      <c r="I7" s="2">
        <v>18137.55</v>
      </c>
      <c r="J7" s="4">
        <f t="shared" si="2"/>
        <v>31817.98</v>
      </c>
      <c r="K7" s="5">
        <f t="shared" si="3"/>
        <v>0.020277970373368284</v>
      </c>
      <c r="L7" s="51">
        <f t="shared" si="4"/>
        <v>-0.18204764031539955</v>
      </c>
      <c r="M7" s="6">
        <f t="shared" si="5"/>
        <v>-0.29982715416359984</v>
      </c>
      <c r="N7" s="34">
        <f t="shared" si="6"/>
        <v>-0.24918678055615096</v>
      </c>
    </row>
    <row r="8" spans="1:14" ht="15">
      <c r="A8" s="20" t="s">
        <v>16</v>
      </c>
      <c r="B8" s="39">
        <v>0</v>
      </c>
      <c r="C8" s="42">
        <v>163.6</v>
      </c>
      <c r="D8" s="2">
        <v>2534.06</v>
      </c>
      <c r="E8" s="4">
        <f t="shared" si="0"/>
        <v>2697.66</v>
      </c>
      <c r="F8" s="45">
        <f t="shared" si="1"/>
        <v>0.0020243024956237135</v>
      </c>
      <c r="G8" s="39">
        <v>0</v>
      </c>
      <c r="H8" s="42">
        <v>142.3</v>
      </c>
      <c r="I8" s="2">
        <v>3548.93</v>
      </c>
      <c r="J8" s="4">
        <f t="shared" si="2"/>
        <v>3691.23</v>
      </c>
      <c r="K8" s="5">
        <f t="shared" si="3"/>
        <v>0.0023524640024693024</v>
      </c>
      <c r="L8" s="51">
        <f t="shared" si="4"/>
        <v>0.1496837666900912</v>
      </c>
      <c r="M8" s="6">
        <f t="shared" si="5"/>
        <v>-0.2859650655267926</v>
      </c>
      <c r="N8" s="34">
        <f t="shared" si="6"/>
        <v>-0.26917043912191874</v>
      </c>
    </row>
    <row r="9" spans="1:14" ht="15">
      <c r="A9" s="20" t="s">
        <v>24</v>
      </c>
      <c r="B9" s="39">
        <v>63.6</v>
      </c>
      <c r="C9" s="42">
        <v>1362.22</v>
      </c>
      <c r="D9" s="2">
        <v>295.6</v>
      </c>
      <c r="E9" s="4">
        <f t="shared" si="0"/>
        <v>1721.42</v>
      </c>
      <c r="F9" s="45">
        <f t="shared" si="1"/>
        <v>0.0012917398048740661</v>
      </c>
      <c r="G9" s="39">
        <v>113.1</v>
      </c>
      <c r="H9" s="42">
        <v>496.57</v>
      </c>
      <c r="I9" s="2">
        <v>358.8</v>
      </c>
      <c r="J9" s="4">
        <f t="shared" si="2"/>
        <v>968.47</v>
      </c>
      <c r="K9" s="5">
        <f t="shared" si="3"/>
        <v>0.0006172172453278299</v>
      </c>
      <c r="L9" s="51">
        <f t="shared" si="4"/>
        <v>1.338675020912953</v>
      </c>
      <c r="M9" s="6">
        <f t="shared" si="5"/>
        <v>-0.17614269788182824</v>
      </c>
      <c r="N9" s="34">
        <f t="shared" si="6"/>
        <v>0.7774634216857519</v>
      </c>
    </row>
    <row r="10" spans="1:14" ht="15">
      <c r="A10" s="20" t="s">
        <v>13</v>
      </c>
      <c r="B10" s="39">
        <v>25566.94</v>
      </c>
      <c r="C10" s="42">
        <v>501.2</v>
      </c>
      <c r="D10" s="2">
        <v>31913.96</v>
      </c>
      <c r="E10" s="4">
        <f t="shared" si="0"/>
        <v>57982.1</v>
      </c>
      <c r="F10" s="45">
        <f t="shared" si="1"/>
        <v>0.04350930426054571</v>
      </c>
      <c r="G10" s="39">
        <v>37398.29</v>
      </c>
      <c r="H10" s="42">
        <v>109.64</v>
      </c>
      <c r="I10" s="2">
        <v>36181.95</v>
      </c>
      <c r="J10" s="4">
        <f t="shared" si="2"/>
        <v>73689.88</v>
      </c>
      <c r="K10" s="5">
        <f t="shared" si="3"/>
        <v>0.04696342141949502</v>
      </c>
      <c r="L10" s="51">
        <f t="shared" si="4"/>
        <v>-0.30499657005865166</v>
      </c>
      <c r="M10" s="6">
        <f t="shared" si="5"/>
        <v>-0.11795909286260131</v>
      </c>
      <c r="N10" s="34">
        <f t="shared" si="6"/>
        <v>-0.21316061309911216</v>
      </c>
    </row>
    <row r="11" spans="1:14" ht="15">
      <c r="A11" s="20" t="s">
        <v>29</v>
      </c>
      <c r="B11" s="39">
        <v>7495.97</v>
      </c>
      <c r="C11" s="42">
        <v>375.78</v>
      </c>
      <c r="D11" s="2">
        <v>527.31</v>
      </c>
      <c r="E11" s="4">
        <f t="shared" si="0"/>
        <v>8399.06</v>
      </c>
      <c r="F11" s="45">
        <f t="shared" si="1"/>
        <v>0.006302587471695213</v>
      </c>
      <c r="G11" s="39">
        <v>10187.97</v>
      </c>
      <c r="H11" s="42">
        <v>254.69</v>
      </c>
      <c r="I11" s="2">
        <v>831.55</v>
      </c>
      <c r="J11" s="4">
        <f t="shared" si="2"/>
        <v>11274.21</v>
      </c>
      <c r="K11" s="5">
        <f t="shared" si="3"/>
        <v>0.007185185746019465</v>
      </c>
      <c r="L11" s="51">
        <f t="shared" si="4"/>
        <v>-0.24619301978614638</v>
      </c>
      <c r="M11" s="6">
        <f t="shared" si="5"/>
        <v>-0.36587096386266615</v>
      </c>
      <c r="N11" s="34">
        <f t="shared" si="6"/>
        <v>-0.2550200856645388</v>
      </c>
    </row>
    <row r="12" spans="1:14" ht="15">
      <c r="A12" s="20" t="s">
        <v>25</v>
      </c>
      <c r="B12" s="39">
        <v>29362.87</v>
      </c>
      <c r="C12" s="42">
        <v>6495.23</v>
      </c>
      <c r="D12" s="2">
        <v>5639.22</v>
      </c>
      <c r="E12" s="4">
        <f t="shared" si="0"/>
        <v>41497.32</v>
      </c>
      <c r="F12" s="45">
        <f t="shared" si="1"/>
        <v>0.031139257147934078</v>
      </c>
      <c r="G12" s="39">
        <v>21129.3</v>
      </c>
      <c r="H12" s="42">
        <v>11672.93</v>
      </c>
      <c r="I12" s="2">
        <v>7564.52</v>
      </c>
      <c r="J12" s="4">
        <f t="shared" si="2"/>
        <v>40366.75</v>
      </c>
      <c r="K12" s="5">
        <f t="shared" si="3"/>
        <v>0.02572620136693669</v>
      </c>
      <c r="L12" s="51">
        <f t="shared" si="4"/>
        <v>0.0931604345192385</v>
      </c>
      <c r="M12" s="6">
        <f t="shared" si="5"/>
        <v>-0.2545171405455997</v>
      </c>
      <c r="N12" s="34">
        <f t="shared" si="6"/>
        <v>0.028007456632005212</v>
      </c>
    </row>
    <row r="13" spans="1:14" ht="15">
      <c r="A13" s="20" t="s">
        <v>26</v>
      </c>
      <c r="B13" s="39">
        <v>2004.13</v>
      </c>
      <c r="C13" s="42">
        <v>1582.96</v>
      </c>
      <c r="D13" s="2">
        <v>4940.92</v>
      </c>
      <c r="E13" s="4">
        <f t="shared" si="0"/>
        <v>8528.01</v>
      </c>
      <c r="F13" s="45">
        <f t="shared" si="1"/>
        <v>0.00639935052071202</v>
      </c>
      <c r="G13" s="39">
        <v>4189.33</v>
      </c>
      <c r="H13" s="42">
        <v>3679.24</v>
      </c>
      <c r="I13" s="2">
        <v>5791.91</v>
      </c>
      <c r="J13" s="4">
        <f t="shared" si="2"/>
        <v>13660.48</v>
      </c>
      <c r="K13" s="5">
        <f t="shared" si="3"/>
        <v>0.008705983495054997</v>
      </c>
      <c r="L13" s="51">
        <f t="shared" si="4"/>
        <v>-0.5441242817945319</v>
      </c>
      <c r="M13" s="6">
        <f t="shared" si="5"/>
        <v>-0.14692735211700458</v>
      </c>
      <c r="N13" s="34">
        <f t="shared" si="6"/>
        <v>-0.3757166658858253</v>
      </c>
    </row>
    <row r="14" spans="1:14" ht="15">
      <c r="A14" s="20" t="s">
        <v>27</v>
      </c>
      <c r="B14" s="39">
        <v>246922.48</v>
      </c>
      <c r="C14" s="42">
        <v>0</v>
      </c>
      <c r="D14" s="2">
        <v>15222.83</v>
      </c>
      <c r="E14" s="4">
        <f t="shared" si="0"/>
        <v>262145.31</v>
      </c>
      <c r="F14" s="45">
        <f t="shared" si="1"/>
        <v>0.19671174471543934</v>
      </c>
      <c r="G14" s="39">
        <v>286386.62</v>
      </c>
      <c r="H14" s="42">
        <v>0</v>
      </c>
      <c r="I14" s="2">
        <v>15945.36</v>
      </c>
      <c r="J14" s="4">
        <f t="shared" si="2"/>
        <v>302331.98</v>
      </c>
      <c r="K14" s="5">
        <f t="shared" si="3"/>
        <v>0.1926797029026284</v>
      </c>
      <c r="L14" s="51">
        <f t="shared" si="4"/>
        <v>-0.13780022265006653</v>
      </c>
      <c r="M14" s="6">
        <f t="shared" si="5"/>
        <v>-0.04531286844574223</v>
      </c>
      <c r="N14" s="34">
        <f t="shared" si="6"/>
        <v>-0.13292232598086373</v>
      </c>
    </row>
    <row r="15" spans="1:14" ht="15">
      <c r="A15" s="20" t="s">
        <v>14</v>
      </c>
      <c r="B15" s="39">
        <v>1147.97</v>
      </c>
      <c r="C15" s="42">
        <v>5251.82</v>
      </c>
      <c r="D15" s="2">
        <v>14036.02</v>
      </c>
      <c r="E15" s="4">
        <f t="shared" si="0"/>
        <v>20435.81</v>
      </c>
      <c r="F15" s="45">
        <f t="shared" si="1"/>
        <v>0.015334868435270585</v>
      </c>
      <c r="G15" s="39">
        <v>1683.64</v>
      </c>
      <c r="H15" s="42">
        <v>6042.63</v>
      </c>
      <c r="I15" s="2">
        <v>18578.22</v>
      </c>
      <c r="J15" s="4">
        <f t="shared" si="2"/>
        <v>26304.49</v>
      </c>
      <c r="K15" s="5">
        <f t="shared" si="3"/>
        <v>0.01676415878401339</v>
      </c>
      <c r="L15" s="51">
        <f t="shared" si="4"/>
        <v>-0.1716843962222392</v>
      </c>
      <c r="M15" s="6">
        <f t="shared" si="5"/>
        <v>-0.2444905916713227</v>
      </c>
      <c r="N15" s="34">
        <f t="shared" si="6"/>
        <v>-0.22310563709845732</v>
      </c>
    </row>
    <row r="16" spans="1:17" ht="15">
      <c r="A16" s="20" t="s">
        <v>28</v>
      </c>
      <c r="B16" s="39">
        <v>272111.24</v>
      </c>
      <c r="C16" s="42">
        <v>0</v>
      </c>
      <c r="D16" s="2">
        <v>157516.95</v>
      </c>
      <c r="E16" s="4">
        <f t="shared" si="0"/>
        <v>429628.19</v>
      </c>
      <c r="F16" s="45">
        <f t="shared" si="1"/>
        <v>0.32238955880552</v>
      </c>
      <c r="G16" s="39">
        <v>110801.6</v>
      </c>
      <c r="H16" s="42">
        <v>18.95</v>
      </c>
      <c r="I16" s="2">
        <v>352592.65</v>
      </c>
      <c r="J16" s="4">
        <f t="shared" si="2"/>
        <v>463413.2</v>
      </c>
      <c r="K16" s="5">
        <f t="shared" si="3"/>
        <v>0.2953386462694298</v>
      </c>
      <c r="L16" s="51">
        <f t="shared" si="4"/>
        <v>1.4554222118551117</v>
      </c>
      <c r="M16" s="6">
        <f t="shared" si="5"/>
        <v>-0.5532608237863155</v>
      </c>
      <c r="N16" s="34">
        <f t="shared" si="6"/>
        <v>-0.07290472088408362</v>
      </c>
      <c r="Q16" s="32"/>
    </row>
    <row r="17" spans="1:16" s="32" customFormat="1" ht="15.75" thickBot="1">
      <c r="A17" s="21" t="s">
        <v>9</v>
      </c>
      <c r="B17" s="40">
        <v>261.3</v>
      </c>
      <c r="C17" s="43">
        <v>1133</v>
      </c>
      <c r="D17" s="12">
        <v>450.72</v>
      </c>
      <c r="E17" s="4">
        <f t="shared" si="0"/>
        <v>1845.02</v>
      </c>
      <c r="F17" s="45">
        <f t="shared" si="1"/>
        <v>0.0013844882566652818</v>
      </c>
      <c r="G17" s="40">
        <v>268.32</v>
      </c>
      <c r="H17" s="43">
        <v>31.75</v>
      </c>
      <c r="I17" s="12">
        <v>1074.72</v>
      </c>
      <c r="J17" s="4">
        <f t="shared" si="2"/>
        <v>1374.79</v>
      </c>
      <c r="K17" s="5">
        <f t="shared" si="3"/>
        <v>0.0008761697282355129</v>
      </c>
      <c r="L17" s="51">
        <f t="shared" si="4"/>
        <v>3.646582464091712</v>
      </c>
      <c r="M17" s="6">
        <f t="shared" si="5"/>
        <v>-0.5806163465832961</v>
      </c>
      <c r="N17" s="34">
        <f t="shared" si="6"/>
        <v>0.34203769302948084</v>
      </c>
      <c r="O17" s="1"/>
      <c r="P17" s="1"/>
    </row>
    <row r="18" spans="1:14" s="32" customFormat="1" ht="16.5" thickBot="1" thickTop="1">
      <c r="A18" s="13" t="s">
        <v>8</v>
      </c>
      <c r="B18" s="37">
        <f aca="true" t="shared" si="7" ref="B18:K18">SUM(B4:B17)</f>
        <v>911206.37</v>
      </c>
      <c r="C18" s="14">
        <f t="shared" si="7"/>
        <v>31154.559999999998</v>
      </c>
      <c r="D18" s="15">
        <f t="shared" si="7"/>
        <v>390275.87</v>
      </c>
      <c r="E18" s="15">
        <f t="shared" si="7"/>
        <v>1332636.8</v>
      </c>
      <c r="F18" s="16">
        <f t="shared" si="7"/>
        <v>0.9999999999999999</v>
      </c>
      <c r="G18" s="37">
        <f t="shared" si="7"/>
        <v>899454.09</v>
      </c>
      <c r="H18" s="14">
        <f t="shared" si="7"/>
        <v>37539.47999999999</v>
      </c>
      <c r="I18" s="15">
        <f t="shared" si="7"/>
        <v>632097.3899999999</v>
      </c>
      <c r="J18" s="15">
        <f t="shared" si="7"/>
        <v>1569090.96</v>
      </c>
      <c r="K18" s="16">
        <f t="shared" si="7"/>
        <v>1</v>
      </c>
      <c r="L18" s="52">
        <f>IF(H18=0,"0.00",(B18+C18)/(G18+H18)-1)</f>
        <v>0.005728278370149331</v>
      </c>
      <c r="M18" s="17">
        <f>IF(I18=0,"0.00%",D18/I18-1)</f>
        <v>-0.3825700340259275</v>
      </c>
      <c r="N18" s="16">
        <f>IF(J18=0,"0.00%",E18/J18-1)</f>
        <v>-0.15069499858695246</v>
      </c>
    </row>
    <row r="19" spans="1:16" s="32" customFormat="1" ht="15" thickTop="1">
      <c r="A19" s="31"/>
      <c r="B19" s="31"/>
      <c r="C19" s="31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  <c r="P19" s="1"/>
    </row>
    <row r="20" spans="1:4" ht="14.25">
      <c r="A20" s="32"/>
      <c r="C20" s="44"/>
      <c r="D20" s="44"/>
    </row>
    <row r="21" ht="14.25">
      <c r="A21" s="32"/>
    </row>
    <row r="22" ht="14.25">
      <c r="A22" s="32"/>
    </row>
    <row r="23" ht="14.25">
      <c r="A23" s="32"/>
    </row>
    <row r="24" ht="14.25">
      <c r="A24" s="32"/>
    </row>
    <row r="25" ht="14.25">
      <c r="A25" s="32"/>
    </row>
    <row r="26" ht="14.25">
      <c r="A26" s="32"/>
    </row>
    <row r="27" ht="14.25">
      <c r="A27" s="32"/>
    </row>
    <row r="28" ht="14.25">
      <c r="A28" s="32"/>
    </row>
    <row r="29" ht="14.25">
      <c r="A29" s="32"/>
    </row>
    <row r="30" ht="14.25">
      <c r="A30" s="32"/>
    </row>
    <row r="31" ht="14.25">
      <c r="A31" s="32"/>
    </row>
    <row r="32" ht="14.25">
      <c r="A32" s="32"/>
    </row>
    <row r="33" ht="14.25">
      <c r="A33" s="32"/>
    </row>
    <row r="34" ht="14.25">
      <c r="A34" s="32"/>
    </row>
    <row r="35" ht="14.25">
      <c r="A35" s="32"/>
    </row>
    <row r="36" ht="14.25">
      <c r="A36" s="32"/>
    </row>
    <row r="37" ht="14.25">
      <c r="A37" s="32"/>
    </row>
    <row r="38" ht="14.25">
      <c r="A38" s="32"/>
    </row>
    <row r="39" ht="14.25">
      <c r="A39" s="32"/>
    </row>
    <row r="40" ht="14.25">
      <c r="A40" s="32"/>
    </row>
    <row r="41" ht="14.25">
      <c r="A41" s="32"/>
    </row>
    <row r="42" ht="14.25">
      <c r="A42" s="32"/>
    </row>
    <row r="43" ht="14.25">
      <c r="A43" s="32"/>
    </row>
    <row r="44" ht="14.25">
      <c r="A44" s="32"/>
    </row>
    <row r="45" ht="14.25">
      <c r="A45" s="32"/>
    </row>
    <row r="46" ht="14.25">
      <c r="A46" s="32"/>
    </row>
    <row r="47" ht="14.25">
      <c r="A47" s="32"/>
    </row>
    <row r="48" ht="14.25">
      <c r="A48" s="32"/>
    </row>
    <row r="49" ht="14.25">
      <c r="A49" s="32"/>
    </row>
    <row r="50" ht="14.25">
      <c r="A50" s="32"/>
    </row>
    <row r="51" ht="14.25">
      <c r="A51" s="32"/>
    </row>
    <row r="52" ht="14.25">
      <c r="A52" s="32"/>
    </row>
    <row r="53" ht="14.25">
      <c r="A53" s="32"/>
    </row>
    <row r="54" ht="14.25">
      <c r="A54" s="32"/>
    </row>
    <row r="55" ht="14.25">
      <c r="A55" s="32"/>
    </row>
    <row r="56" ht="14.25">
      <c r="A56" s="32"/>
    </row>
    <row r="57" ht="14.25">
      <c r="A57" s="32"/>
    </row>
    <row r="58" ht="14.25">
      <c r="A58" s="32"/>
    </row>
    <row r="59" ht="14.25">
      <c r="A59" s="32"/>
    </row>
    <row r="60" ht="14.25">
      <c r="A60" s="32"/>
    </row>
  </sheetData>
  <printOptions/>
  <pageMargins left="0.75" right="0.75" top="1" bottom="1" header="0.5" footer="0.5"/>
  <pageSetup fitToHeight="1" fitToWidth="1" horizontalDpi="600" verticalDpi="600" orientation="landscape" paperSize="5" scale="74" r:id="rId1"/>
  <headerFooter alignWithMargins="0">
    <oddHeader>&amp;C&amp;"Arial,Bold"&amp;14Atlantic - Quebec Land Border Sales Jan 07 - 08</oddHeader>
    <oddFooter>&amp;LStatistics and Reference Materials/Atlantic - Quebec Land Border (Jan 07-08)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txn717</cp:lastModifiedBy>
  <cp:lastPrinted>2008-02-06T15:28:17Z</cp:lastPrinted>
  <dcterms:created xsi:type="dcterms:W3CDTF">2006-01-31T19:56:50Z</dcterms:created>
  <dcterms:modified xsi:type="dcterms:W3CDTF">2008-03-13T19:47:00Z</dcterms:modified>
  <cp:category/>
  <cp:version/>
  <cp:contentType/>
  <cp:contentStatus/>
</cp:coreProperties>
</file>