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<sst xmlns="http://schemas.openxmlformats.org/spreadsheetml/2006/main" count="45" uniqueCount="31">
  <si>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</si>
  <si>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</si>
  <si>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</si>
  <si>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</si>
  <si>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</si>
  <si>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</si>
  <si>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</si>
  <si>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</si>
  <si>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</si>
  <si>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</si>
  <si>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</si>
  <si>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</si>
  <si>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</si>
  <si>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</si>
  <si>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</si>
  <si>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</si>
  <si>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</si>
  <si>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</si>
  <si>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</si>
  <si>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</si>
  <si>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</si>
  <si>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</si>
  <si>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</si>
  <si>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</si>
  <si>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</si>
  <si>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</si>
  <si>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</si>
  <si>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</si>
  <si>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Atl/Que Gross Sales - Land Border</t>
  </si>
  <si>
    <t>Jan 14</t>
  </si>
  <si>
    <t>Jan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</si>
</sst>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7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Layout" zoomScaleNormal="75" workbookViewId="0" topLeftCell="B1">
      <selection activeCell="J24" sqref="J24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7109375" style="0" bestFit="1" customWidth="1"/>
    <col min="13" max="13" width="11.140625" style="0" bestFit="1" customWidth="1"/>
    <col min="14" max="14" width="10.421875" style="0" bestFit="1" customWidth="1"/>
  </cols>
  <sheetData>
    <row r="1" spans="1:14" ht="16.5" thickBot="1" thickTop="1">
      <c r="A1" s="1" t="s">
        <v>28</v>
      </c>
      <c r="B1" s="2"/>
      <c r="C1" s="4"/>
      <c r="D1" s="4" t="s">
        <v>30</v>
      </c>
      <c r="E1" s="5"/>
      <c r="F1" s="6"/>
      <c r="G1" s="5"/>
      <c r="H1" s="7"/>
      <c r="I1" s="4" t="s">
        <v>29</v>
      </c>
      <c r="J1" s="5"/>
      <c r="K1" s="6"/>
      <c r="L1" s="7"/>
      <c r="M1" s="3" t="s">
        <v>0</v>
      </c>
      <c r="N1" s="6"/>
    </row>
    <row r="2" spans="1:14" ht="15.75" thickTop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9" t="s">
        <v>2</v>
      </c>
      <c r="H2" s="9" t="s">
        <v>3</v>
      </c>
      <c r="I2" s="10" t="s">
        <v>4</v>
      </c>
      <c r="J2" s="10" t="s">
        <v>5</v>
      </c>
      <c r="K2" s="11" t="s">
        <v>6</v>
      </c>
      <c r="L2" s="9" t="s">
        <v>7</v>
      </c>
      <c r="M2" s="10" t="s">
        <v>4</v>
      </c>
      <c r="N2" s="11" t="s">
        <v>5</v>
      </c>
    </row>
    <row r="3" spans="1:14" ht="15.75" thickBot="1">
      <c r="A3" s="12" t="s">
        <v>8</v>
      </c>
      <c r="B3" s="13" t="s">
        <v>9</v>
      </c>
      <c r="C3" s="13" t="s">
        <v>9</v>
      </c>
      <c r="D3" s="14" t="s">
        <v>10</v>
      </c>
      <c r="E3" s="14"/>
      <c r="F3" s="15" t="s">
        <v>11</v>
      </c>
      <c r="G3" s="13" t="s">
        <v>9</v>
      </c>
      <c r="H3" s="13" t="s">
        <v>9</v>
      </c>
      <c r="I3" s="14" t="s">
        <v>10</v>
      </c>
      <c r="J3" s="14"/>
      <c r="K3" s="15" t="s">
        <v>11</v>
      </c>
      <c r="L3" s="16" t="s">
        <v>12</v>
      </c>
      <c r="M3" s="17" t="s">
        <v>12</v>
      </c>
      <c r="N3" s="18" t="s">
        <v>12</v>
      </c>
    </row>
    <row r="4" spans="1:14" ht="15.75" thickTop="1">
      <c r="A4" s="19" t="s">
        <v>13</v>
      </c>
      <c r="B4" s="20">
        <v>12582.28</v>
      </c>
      <c r="C4" s="21">
        <v>13760.87</v>
      </c>
      <c r="D4" s="22">
        <v>2969.95</v>
      </c>
      <c r="E4" s="22">
        <f>SUM(B4:D4)</f>
        <v>29313.100000000002</v>
      </c>
      <c r="F4" s="35">
        <f>IF(E$18=0,"0.00%",E4/E$18)</f>
        <v>0.02357555776416198</v>
      </c>
      <c r="G4" s="20">
        <v>9754.77</v>
      </c>
      <c r="H4" s="21">
        <v>11699.76</v>
      </c>
      <c r="I4" s="22">
        <v>2430.15</v>
      </c>
      <c r="J4" s="22">
        <f>SUM(G4:I4)</f>
        <v>23884.68</v>
      </c>
      <c r="K4" s="23">
        <f>IF(J$18=0,"0.00%",J4/J$18)</f>
        <v>0.020913090275284485</v>
      </c>
      <c r="L4" s="37">
        <f>IF((G4+H4)=0,"0.00%",(B4+C4)/(G4+H4)-1)</f>
        <v>0.22785957091579268</v>
      </c>
      <c r="M4" s="38">
        <f>IF(I4=0,"0.00%",D4/I4-1)</f>
        <v>0.22212620620126322</v>
      </c>
      <c r="N4" s="39">
        <f>IF(J4=0,"0.00%",E4/J4-1)</f>
        <v>0.2272762289467558</v>
      </c>
    </row>
    <row r="5" spans="1:14" ht="15">
      <c r="A5" s="24" t="s">
        <v>14</v>
      </c>
      <c r="B5" s="25">
        <v>302332.6</v>
      </c>
      <c r="C5" s="26">
        <v>0</v>
      </c>
      <c r="D5" s="26">
        <v>89349.18</v>
      </c>
      <c r="E5" s="22">
        <f aca="true" t="shared" si="0" ref="E5:E17">SUM(B5:D5)</f>
        <v>391681.77999999997</v>
      </c>
      <c r="F5" s="35">
        <f aca="true" t="shared" si="1" ref="F5:F17">IF(E$18=0,"0.00%",E5/E$18)</f>
        <v>0.31501671367271916</v>
      </c>
      <c r="G5" s="25">
        <v>255754.48</v>
      </c>
      <c r="H5" s="26">
        <v>0</v>
      </c>
      <c r="I5" s="26">
        <v>84302.42</v>
      </c>
      <c r="J5" s="22">
        <f aca="true" t="shared" si="2" ref="J5:J17">SUM(G5:I5)</f>
        <v>340056.9</v>
      </c>
      <c r="K5" s="23">
        <f aca="true" t="shared" si="3" ref="K5:K17">IF(J$18=0,"0.00%",J5/J$18)</f>
        <v>0.297749044510263</v>
      </c>
      <c r="L5" s="37">
        <f aca="true" t="shared" si="4" ref="L5:L17">IF((G5+H5)=0,"0.00%",(B5+C5)/(G5+H5)-1)</f>
        <v>0.18212044614037626</v>
      </c>
      <c r="M5" s="38">
        <f aca="true" t="shared" si="5" ref="M5:M17">IF(I5=0,"0.00%",D5/I5-1)</f>
        <v>0.059864948123671935</v>
      </c>
      <c r="N5" s="39">
        <f aca="true" t="shared" si="6" ref="N5:N17">IF(J5=0,"0.00%",E5/J5-1)</f>
        <v>0.1518124760885604</v>
      </c>
    </row>
    <row r="6" spans="1:14" ht="15">
      <c r="A6" s="24" t="s">
        <v>15</v>
      </c>
      <c r="B6" s="25">
        <v>75.15</v>
      </c>
      <c r="C6" s="26">
        <v>0</v>
      </c>
      <c r="D6" s="26">
        <v>27070.72</v>
      </c>
      <c r="E6" s="22">
        <f t="shared" si="0"/>
        <v>27145.870000000003</v>
      </c>
      <c r="F6" s="35">
        <f t="shared" si="1"/>
        <v>0.021832526284952185</v>
      </c>
      <c r="G6" s="25">
        <v>868.15</v>
      </c>
      <c r="H6" s="26">
        <v>0</v>
      </c>
      <c r="I6" s="26">
        <v>27364.75</v>
      </c>
      <c r="J6" s="22">
        <f t="shared" si="2"/>
        <v>28232.9</v>
      </c>
      <c r="K6" s="23">
        <f t="shared" si="3"/>
        <v>0.02472033062335687</v>
      </c>
      <c r="L6" s="37">
        <f t="shared" si="4"/>
        <v>-0.9134366180959511</v>
      </c>
      <c r="M6" s="38">
        <f t="shared" si="5"/>
        <v>-0.010744845101818945</v>
      </c>
      <c r="N6" s="39">
        <f t="shared" si="6"/>
        <v>-0.03850224383609191</v>
      </c>
    </row>
    <row r="7" spans="1:14" ht="15">
      <c r="A7" s="24" t="s">
        <v>16</v>
      </c>
      <c r="B7" s="25">
        <v>5085.16</v>
      </c>
      <c r="C7" s="26">
        <v>3273.71</v>
      </c>
      <c r="D7" s="26">
        <v>11593.15</v>
      </c>
      <c r="E7" s="22">
        <f t="shared" si="0"/>
        <v>19952.019999999997</v>
      </c>
      <c r="F7" s="35">
        <f t="shared" si="1"/>
        <v>0.016046750429729882</v>
      </c>
      <c r="G7" s="25">
        <v>3232.23</v>
      </c>
      <c r="H7" s="26">
        <v>3530.05</v>
      </c>
      <c r="I7" s="26">
        <v>9071.56</v>
      </c>
      <c r="J7" s="22">
        <f t="shared" si="2"/>
        <v>15833.84</v>
      </c>
      <c r="K7" s="23">
        <f t="shared" si="3"/>
        <v>0.013863887869731162</v>
      </c>
      <c r="L7" s="37">
        <f t="shared" si="4"/>
        <v>0.23610232051911462</v>
      </c>
      <c r="M7" s="38">
        <f t="shared" si="5"/>
        <v>0.27796652394957433</v>
      </c>
      <c r="N7" s="39">
        <f t="shared" si="6"/>
        <v>0.26008725615517125</v>
      </c>
    </row>
    <row r="8" spans="1:14" ht="15">
      <c r="A8" s="24" t="s">
        <v>17</v>
      </c>
      <c r="B8" s="25">
        <v>20</v>
      </c>
      <c r="C8" s="26">
        <v>2.99</v>
      </c>
      <c r="D8" s="26">
        <v>932.54</v>
      </c>
      <c r="E8" s="22">
        <f t="shared" si="0"/>
        <v>955.53</v>
      </c>
      <c r="F8" s="35">
        <f t="shared" si="1"/>
        <v>0.0007685012062999034</v>
      </c>
      <c r="G8" s="25">
        <v>20</v>
      </c>
      <c r="H8" s="26">
        <v>93</v>
      </c>
      <c r="I8" s="26">
        <v>762.58</v>
      </c>
      <c r="J8" s="22">
        <f t="shared" si="2"/>
        <v>875.58</v>
      </c>
      <c r="K8" s="23">
        <f t="shared" si="3"/>
        <v>0.0007666455478253671</v>
      </c>
      <c r="L8" s="37">
        <f t="shared" si="4"/>
        <v>-0.7965486725663716</v>
      </c>
      <c r="M8" s="38">
        <f t="shared" si="5"/>
        <v>0.22287497705158787</v>
      </c>
      <c r="N8" s="39">
        <f t="shared" si="6"/>
        <v>0.09131090248749385</v>
      </c>
    </row>
    <row r="9" spans="1:14" ht="15">
      <c r="A9" s="24" t="s">
        <v>18</v>
      </c>
      <c r="B9" s="25">
        <v>0</v>
      </c>
      <c r="C9" s="26">
        <v>821.15</v>
      </c>
      <c r="D9" s="26">
        <v>37.6</v>
      </c>
      <c r="E9" s="22">
        <f t="shared" si="0"/>
        <v>858.75</v>
      </c>
      <c r="F9" s="35">
        <f t="shared" si="1"/>
        <v>0.000690664250112547</v>
      </c>
      <c r="G9" s="25">
        <v>50.95</v>
      </c>
      <c r="H9" s="26">
        <v>479.82</v>
      </c>
      <c r="I9" s="26">
        <v>37.7</v>
      </c>
      <c r="J9" s="22">
        <f t="shared" si="2"/>
        <v>568.47</v>
      </c>
      <c r="K9" s="23">
        <f t="shared" si="3"/>
        <v>0.0004977443461160447</v>
      </c>
      <c r="L9" s="37">
        <f t="shared" si="4"/>
        <v>0.5470919607362887</v>
      </c>
      <c r="M9" s="38">
        <f t="shared" si="5"/>
        <v>-0.0026525198938992522</v>
      </c>
      <c r="N9" s="39">
        <f t="shared" si="6"/>
        <v>0.5106338065333262</v>
      </c>
    </row>
    <row r="10" spans="1:14" ht="15">
      <c r="A10" s="24" t="s">
        <v>19</v>
      </c>
      <c r="B10" s="25">
        <v>25950.49</v>
      </c>
      <c r="C10" s="26">
        <v>1311.8</v>
      </c>
      <c r="D10" s="26">
        <v>50027.96</v>
      </c>
      <c r="E10" s="22">
        <f t="shared" si="0"/>
        <v>77290.25</v>
      </c>
      <c r="F10" s="35">
        <f t="shared" si="1"/>
        <v>0.0621619942442635</v>
      </c>
      <c r="G10" s="25">
        <v>25885.87</v>
      </c>
      <c r="H10" s="26">
        <v>1661.48</v>
      </c>
      <c r="I10" s="26">
        <v>40261.84</v>
      </c>
      <c r="J10" s="22">
        <f t="shared" si="2"/>
        <v>67809.19</v>
      </c>
      <c r="K10" s="23">
        <f t="shared" si="3"/>
        <v>0.05937277417842391</v>
      </c>
      <c r="L10" s="37">
        <f t="shared" si="4"/>
        <v>-0.01034800080588505</v>
      </c>
      <c r="M10" s="38">
        <f t="shared" si="5"/>
        <v>0.242565168407604</v>
      </c>
      <c r="N10" s="39">
        <f t="shared" si="6"/>
        <v>0.13981969110676595</v>
      </c>
    </row>
    <row r="11" spans="1:14" ht="15">
      <c r="A11" s="24" t="s">
        <v>20</v>
      </c>
      <c r="B11" s="25">
        <v>385.35</v>
      </c>
      <c r="C11" s="26">
        <v>786.4</v>
      </c>
      <c r="D11" s="26">
        <v>32.55</v>
      </c>
      <c r="E11" s="22">
        <f t="shared" si="0"/>
        <v>1204.3</v>
      </c>
      <c r="F11" s="35">
        <f t="shared" si="1"/>
        <v>0.0009685786974212988</v>
      </c>
      <c r="G11" s="25">
        <v>422.55</v>
      </c>
      <c r="H11" s="26">
        <v>334.15</v>
      </c>
      <c r="I11" s="26">
        <v>0</v>
      </c>
      <c r="J11" s="22">
        <f t="shared" si="2"/>
        <v>756.7</v>
      </c>
      <c r="K11" s="23">
        <f t="shared" si="3"/>
        <v>0.0006625558898552449</v>
      </c>
      <c r="L11" s="37">
        <f t="shared" si="4"/>
        <v>0.5485000660763841</v>
      </c>
      <c r="M11" s="38" t="str">
        <f t="shared" si="5"/>
        <v>0.00%</v>
      </c>
      <c r="N11" s="39">
        <f t="shared" si="6"/>
        <v>0.5915157922558476</v>
      </c>
    </row>
    <row r="12" spans="1:14" ht="15">
      <c r="A12" s="24" t="s">
        <v>21</v>
      </c>
      <c r="B12" s="25">
        <v>32699.13</v>
      </c>
      <c r="C12" s="26">
        <v>6531.61</v>
      </c>
      <c r="D12" s="26">
        <v>1752.9</v>
      </c>
      <c r="E12" s="22">
        <f t="shared" si="0"/>
        <v>40983.64</v>
      </c>
      <c r="F12" s="35">
        <f t="shared" si="1"/>
        <v>0.03296178746722863</v>
      </c>
      <c r="G12" s="25">
        <v>23608.22</v>
      </c>
      <c r="H12" s="26">
        <v>3203.64</v>
      </c>
      <c r="I12" s="26">
        <v>3091.36</v>
      </c>
      <c r="J12" s="22">
        <f t="shared" si="2"/>
        <v>29903.22</v>
      </c>
      <c r="K12" s="23">
        <f t="shared" si="3"/>
        <v>0.026182839350650397</v>
      </c>
      <c r="L12" s="37">
        <f t="shared" si="4"/>
        <v>0.4631860676581183</v>
      </c>
      <c r="M12" s="38">
        <f t="shared" si="5"/>
        <v>-0.4329680140779463</v>
      </c>
      <c r="N12" s="39">
        <f t="shared" si="6"/>
        <v>0.3705427040967493</v>
      </c>
    </row>
    <row r="13" spans="1:14" ht="15">
      <c r="A13" s="24" t="s">
        <v>22</v>
      </c>
      <c r="B13" s="25">
        <v>2139.36</v>
      </c>
      <c r="C13" s="26">
        <v>1636.34</v>
      </c>
      <c r="D13" s="26">
        <v>7389.16</v>
      </c>
      <c r="E13" s="22">
        <f t="shared" si="0"/>
        <v>11164.86</v>
      </c>
      <c r="F13" s="35">
        <f t="shared" si="1"/>
        <v>0.0089795279877864</v>
      </c>
      <c r="G13" s="25">
        <v>2525.75</v>
      </c>
      <c r="H13" s="26">
        <v>1118.53</v>
      </c>
      <c r="I13" s="26">
        <v>5097.22</v>
      </c>
      <c r="J13" s="22">
        <f t="shared" si="2"/>
        <v>8741.5</v>
      </c>
      <c r="K13" s="23">
        <f t="shared" si="3"/>
        <v>0.007653934599140508</v>
      </c>
      <c r="L13" s="37">
        <f t="shared" si="4"/>
        <v>0.03606199304114943</v>
      </c>
      <c r="M13" s="38">
        <f t="shared" si="5"/>
        <v>0.449645100662714</v>
      </c>
      <c r="N13" s="39">
        <f t="shared" si="6"/>
        <v>0.27722473259738045</v>
      </c>
    </row>
    <row r="14" spans="1:14" ht="15">
      <c r="A14" s="24" t="s">
        <v>23</v>
      </c>
      <c r="B14" s="25">
        <v>258609.48</v>
      </c>
      <c r="C14" s="26">
        <v>115.65</v>
      </c>
      <c r="D14" s="26">
        <v>26314.67</v>
      </c>
      <c r="E14" s="22">
        <f t="shared" si="0"/>
        <v>285039.8</v>
      </c>
      <c r="F14" s="35">
        <f t="shared" si="1"/>
        <v>0.2292480928317093</v>
      </c>
      <c r="G14" s="25">
        <v>240735.89</v>
      </c>
      <c r="H14" s="26">
        <v>322.7</v>
      </c>
      <c r="I14" s="26">
        <v>17861.91</v>
      </c>
      <c r="J14" s="22">
        <f t="shared" si="2"/>
        <v>258920.50000000003</v>
      </c>
      <c r="K14" s="23">
        <f t="shared" si="3"/>
        <v>0.22670715247689302</v>
      </c>
      <c r="L14" s="37">
        <f t="shared" si="4"/>
        <v>0.07328732819685024</v>
      </c>
      <c r="M14" s="38">
        <f t="shared" si="5"/>
        <v>0.4732282269925221</v>
      </c>
      <c r="N14" s="39">
        <f t="shared" si="6"/>
        <v>0.10087768253189666</v>
      </c>
    </row>
    <row r="15" spans="1:14" ht="15">
      <c r="A15" s="24" t="s">
        <v>24</v>
      </c>
      <c r="B15" s="25">
        <v>786.46</v>
      </c>
      <c r="C15" s="26">
        <v>2901.45</v>
      </c>
      <c r="D15" s="26">
        <v>13069.77</v>
      </c>
      <c r="E15" s="22">
        <f t="shared" si="0"/>
        <v>16757.68</v>
      </c>
      <c r="F15" s="35">
        <f t="shared" si="1"/>
        <v>0.013477648315372374</v>
      </c>
      <c r="G15" s="25">
        <v>1252.83</v>
      </c>
      <c r="H15" s="26">
        <v>2923.98</v>
      </c>
      <c r="I15" s="26">
        <v>10450.04</v>
      </c>
      <c r="J15" s="22">
        <f t="shared" si="2"/>
        <v>14626.85</v>
      </c>
      <c r="K15" s="23">
        <f t="shared" si="3"/>
        <v>0.012807064381563616</v>
      </c>
      <c r="L15" s="37">
        <f t="shared" si="4"/>
        <v>-0.11705105092163626</v>
      </c>
      <c r="M15" s="38">
        <f t="shared" si="5"/>
        <v>0.250690906446291</v>
      </c>
      <c r="N15" s="39">
        <f t="shared" si="6"/>
        <v>0.14567934996256882</v>
      </c>
    </row>
    <row r="16" spans="1:14" ht="15">
      <c r="A16" s="24" t="s">
        <v>25</v>
      </c>
      <c r="B16" s="25">
        <v>69067.34</v>
      </c>
      <c r="C16" s="26">
        <v>121701.11</v>
      </c>
      <c r="D16" s="27">
        <v>149642.88</v>
      </c>
      <c r="E16" s="22">
        <f t="shared" si="0"/>
        <v>340411.33</v>
      </c>
      <c r="F16" s="35">
        <f t="shared" si="1"/>
        <v>0.27378158482010456</v>
      </c>
      <c r="G16" s="25">
        <v>69630.8</v>
      </c>
      <c r="H16" s="26">
        <v>130490.69</v>
      </c>
      <c r="I16" s="27">
        <v>151048.11</v>
      </c>
      <c r="J16" s="22">
        <f t="shared" si="2"/>
        <v>351169.6</v>
      </c>
      <c r="K16" s="23">
        <f t="shared" si="3"/>
        <v>0.3074791685187133</v>
      </c>
      <c r="L16" s="37">
        <f t="shared" si="4"/>
        <v>-0.04673680972493244</v>
      </c>
      <c r="M16" s="38">
        <f t="shared" si="5"/>
        <v>-0.009303194856261188</v>
      </c>
      <c r="N16" s="39">
        <f t="shared" si="6"/>
        <v>-0.030635539067162876</v>
      </c>
    </row>
    <row r="17" spans="1:14" ht="15.75" thickBot="1">
      <c r="A17" s="28" t="s">
        <v>26</v>
      </c>
      <c r="B17" s="29">
        <v>11.95</v>
      </c>
      <c r="C17" s="30">
        <v>526.69</v>
      </c>
      <c r="D17" s="30">
        <v>70.7</v>
      </c>
      <c r="E17" s="22">
        <f t="shared" si="0"/>
        <v>609.3400000000001</v>
      </c>
      <c r="F17" s="35">
        <f t="shared" si="1"/>
        <v>0.0004900720281380838</v>
      </c>
      <c r="G17" s="29">
        <v>0</v>
      </c>
      <c r="H17" s="30">
        <v>652.3</v>
      </c>
      <c r="I17" s="30">
        <v>60.1</v>
      </c>
      <c r="J17" s="22">
        <f t="shared" si="2"/>
        <v>712.4</v>
      </c>
      <c r="K17" s="23">
        <f t="shared" si="3"/>
        <v>0.0006237674321830004</v>
      </c>
      <c r="L17" s="37">
        <f t="shared" si="4"/>
        <v>-0.17424497930400107</v>
      </c>
      <c r="M17" s="38">
        <f t="shared" si="5"/>
        <v>0.1763727121464227</v>
      </c>
      <c r="N17" s="39">
        <f t="shared" si="6"/>
        <v>-0.14466591802358197</v>
      </c>
    </row>
    <row r="18" spans="1:14" ht="16.5" thickBot="1" thickTop="1">
      <c r="A18" s="31" t="s">
        <v>27</v>
      </c>
      <c r="B18" s="32">
        <f>SUM(B4:B17)</f>
        <v>709744.7499999999</v>
      </c>
      <c r="C18" s="32">
        <f>SUM(C4:C17)</f>
        <v>153369.77000000002</v>
      </c>
      <c r="D18" s="32">
        <f>SUM(D4:D17)</f>
        <v>380253.7299999999</v>
      </c>
      <c r="E18" s="32">
        <f>SUM(E4:E17)</f>
        <v>1243368.2500000002</v>
      </c>
      <c r="F18" s="36">
        <f>IF(E$18=0,"0.00%",E18/E$18)</f>
        <v>1</v>
      </c>
      <c r="G18" s="34">
        <f>SUM(G4:G17)</f>
        <v>633742.49</v>
      </c>
      <c r="H18" s="34">
        <f>SUM(H4:H17)</f>
        <v>156510.09999999998</v>
      </c>
      <c r="I18" s="32">
        <f>SUM(I4:I17)</f>
        <v>351839.74</v>
      </c>
      <c r="J18" s="32">
        <f>SUM(J4:J17)</f>
        <v>1142092.33</v>
      </c>
      <c r="K18" s="33">
        <f>IF(J$18=0,"0.00%",J18/J$18)</f>
        <v>1</v>
      </c>
      <c r="L18" s="40">
        <f>IF(H18=0,"0.00%",(B18+C18)/(G18+H18)-1)</f>
        <v>0.09220081138867253</v>
      </c>
      <c r="M18" s="41">
        <f>IF(I18=0,"0.00%",D18/I18-1)</f>
        <v>0.08075833048307723</v>
      </c>
      <c r="N18" s="36">
        <f>IF(J18=0,"0.00%",E18/J18-1)</f>
        <v>0.0886757728247769</v>
      </c>
    </row>
    <row r="19" ht="13.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&amp;C&amp;"Arial,Bold"&amp;14Atlantic - Quebec Land Border Sales Jan 2014-2015</oddHeader>
    <oddFooter>&amp;LStatistics and Reference Materials/Atlantic-Quebec (Jan 2014-15)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2015-02-26T18:26:09Z</cp:lastPrinted>
  <dcterms:created xsi:type="dcterms:W3CDTF">2008-03-06T19:16:26Z</dcterms:created>
  <dcterms:modified xsi:type="dcterms:W3CDTF">2015-02-26T18:30:32Z</dcterms:modified>
  <cp:category/>
  <cp:version/>
  <cp:contentType/>
  <cp:contentStatus/>
</cp:coreProperties>
</file>